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tabRatio="650"/>
  </bookViews>
  <sheets>
    <sheet name="计划" sheetId="17" r:id="rId1"/>
  </sheets>
  <definedNames>
    <definedName name="_xlnm._FilterDatabase" localSheetId="0" hidden="1">计划!$A$5:$AC$53</definedName>
    <definedName name="_xlnm.Print_Titles" localSheetId="0">计划!$2:$5</definedName>
    <definedName name="_xlnm.Print_Area" localSheetId="0">计划!$A$1:$Z$53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<sst xmlns="http://schemas.openxmlformats.org/spreadsheetml/2006/main" count="658" uniqueCount="340">
  <si>
    <t>皮山县2025年巩固拓展脱贫攻坚成果和乡村振兴项目计划</t>
  </si>
  <si>
    <t>序号</t>
  </si>
  <si>
    <t>项目库编号</t>
  </si>
  <si>
    <t>项目名称</t>
  </si>
  <si>
    <t>项目类别</t>
  </si>
  <si>
    <t>建设性质（新建、续建、改扩建）</t>
  </si>
  <si>
    <t>建设起至期限</t>
  </si>
  <si>
    <t>实施地点</t>
  </si>
  <si>
    <t>主要建设任务</t>
  </si>
  <si>
    <t>建设单位</t>
  </si>
  <si>
    <t>建设规模</t>
  </si>
  <si>
    <t>县市实施单位</t>
  </si>
  <si>
    <t>项目主管部门</t>
  </si>
  <si>
    <t>资金来源</t>
  </si>
  <si>
    <t>责任人</t>
  </si>
  <si>
    <t>其中</t>
  </si>
  <si>
    <t>绩效目标</t>
  </si>
  <si>
    <t>项目总投资</t>
  </si>
  <si>
    <t>截止2024年年已安排资金</t>
  </si>
  <si>
    <t>2025年计划安排衔接资金情况</t>
  </si>
  <si>
    <t>2025年计划安排其他政府投资</t>
  </si>
  <si>
    <t>企业投资</t>
  </si>
  <si>
    <t>小计</t>
  </si>
  <si>
    <t>计划安排中央衔接补助资金</t>
  </si>
  <si>
    <t>计划安排自治区衔接补助资金</t>
  </si>
  <si>
    <t>计划安排地方政府债券资金</t>
  </si>
  <si>
    <t>计划安排地、县配套资金</t>
  </si>
  <si>
    <t>2025年计划安排资金</t>
  </si>
  <si>
    <t>PSX-2025-001</t>
  </si>
  <si>
    <t>皮山县2025年推动产业帮扶精准到户促进农民持续增收项目</t>
  </si>
  <si>
    <t>产业发展类</t>
  </si>
  <si>
    <t>新建</t>
  </si>
  <si>
    <t>2025年1月-2025年12月</t>
  </si>
  <si>
    <t>各乡镇</t>
  </si>
  <si>
    <t>结合我县实际，根据农户产业发展和家庭人均收入等情况，对纳入全国防止返贫监测和衔接推进乡村振兴信息系统管理，有发展条件、发展愿望的帮扶对象，选取种植业、畜牧业、林果业、就业创业等方面实施产业帮扶项目，激发群众内生动力，助力农户实现稳定增收致富。</t>
  </si>
  <si>
    <t>个</t>
  </si>
  <si>
    <t>各乡镇人民政府</t>
  </si>
  <si>
    <t>农业农村局、林业和草原局、人社局</t>
  </si>
  <si>
    <t>巩固脱贫攻坚成果任务资金</t>
  </si>
  <si>
    <t>各乡镇乡镇长</t>
  </si>
  <si>
    <t>通过实施该项目，激发脱贫人口和监测对象内生动力，主动发展产业，促进补助对象稳定增收，不断缩小收入差距。</t>
  </si>
  <si>
    <t>PSX-2025-006</t>
  </si>
  <si>
    <t>皮山县2025年公共服务就业补助项目</t>
  </si>
  <si>
    <t>就业类</t>
  </si>
  <si>
    <t>皮山县</t>
  </si>
  <si>
    <t>2025年全县计划开发设置3090个（其中：90个分配给皮山县3个易地搬迁点，每个易地搬迁点30个）公共服务补助岗位，岗位补贴按照自治区最低工资标准执行（现自治区自治区最低工资标准1750元/月）。</t>
  </si>
  <si>
    <t>人力资源和社会保障局</t>
  </si>
  <si>
    <t>沈显荣</t>
  </si>
  <si>
    <t>解决3090名困难群众就地就近就业问题，增加群众收入。</t>
  </si>
  <si>
    <t>PSX-2025-003</t>
  </si>
  <si>
    <t>皮山县2025年小额贷款贴息项目</t>
  </si>
  <si>
    <t>用于对皮山县各乡镇已脱贫户及监测对象进行贷款贴息补助。</t>
  </si>
  <si>
    <t>/</t>
  </si>
  <si>
    <t>农业农村局</t>
  </si>
  <si>
    <r>
      <rPr>
        <sz val="14"/>
        <rFont val="宋体"/>
        <charset val="134"/>
      </rPr>
      <t>艾则孜</t>
    </r>
    <r>
      <rPr>
        <sz val="14"/>
        <rFont val="Times New Roman"/>
        <charset val="134"/>
      </rPr>
      <t>·</t>
    </r>
    <r>
      <rPr>
        <sz val="14"/>
        <rFont val="宋体"/>
        <charset val="134"/>
      </rPr>
      <t>艾力</t>
    </r>
  </si>
  <si>
    <t>通过实施该项目，为贷款的已脱贫户进行小额贷款贴息补助。</t>
  </si>
  <si>
    <t>PSX-2025-004</t>
  </si>
  <si>
    <t>皮山县2025年雨露计划项目</t>
  </si>
  <si>
    <t>巩固拓展脱贫攻坚成果类</t>
  </si>
  <si>
    <t>对2025年接受中等职业教育（含普通中专、成人中专、职业高中、技工院校）、高等职业教育的4500名脱贫户家庭子女（已享受资助的学生，不再重复资助）按每个学生3000元/年的标准进行补助。</t>
  </si>
  <si>
    <t>人</t>
  </si>
  <si>
    <t>教育局</t>
  </si>
  <si>
    <t>阿布都热合曼·阿布都格尼</t>
  </si>
  <si>
    <t>通过实施该项目，帮助、鼓励困难家庭学生就读职业院校，掌握一技之长，提升劳动技能，鼓励困难学生通过实实在在的技术，增加家庭收入</t>
  </si>
  <si>
    <t>PSX-2025-005</t>
  </si>
  <si>
    <t>皮山县2025年农村公路日常护管员项目</t>
  </si>
  <si>
    <t>解决1340人就近就业，岗位为护路员，主要补助脱贫户和监测户，每人每月补助1000元。</t>
  </si>
  <si>
    <t>交通运输局</t>
  </si>
  <si>
    <t>凯塞尔·斯力木</t>
  </si>
  <si>
    <t>解决1340人就近就业。</t>
  </si>
  <si>
    <t>PSX-2025-007</t>
  </si>
  <si>
    <t>皮山县2025年困难群众饮用低氟边销茶采购项目</t>
  </si>
  <si>
    <t>2025年1月至2025年12月</t>
  </si>
  <si>
    <t>实施“送茶入户”项目，采购低氟边销茶，免费发放给脱贫户、边缘户，每户（4包，每包500g，每包15元）发放价值60元标准的低氟边销茶，共计发放15000户，总投资90万元。</t>
  </si>
  <si>
    <t>户</t>
  </si>
  <si>
    <t>统战部</t>
  </si>
  <si>
    <t>少数民族发展任务</t>
  </si>
  <si>
    <t>胡雄伟</t>
  </si>
  <si>
    <t>通过项目的实施，引导群众提高对饮茶型地氟病的防治意识，有效提升困难群众身心健康。</t>
  </si>
  <si>
    <t>PSX-2025-002</t>
  </si>
  <si>
    <t>皮山县2025年项目管理费</t>
  </si>
  <si>
    <t>其他类</t>
  </si>
  <si>
    <t>用于项目前期设计、评审、招标、监理及验收等相关管理支出。</t>
  </si>
  <si>
    <t>通过实施该项目，用于项目日常监管等，有效提高项目效益和资金安全。</t>
  </si>
  <si>
    <t>PSX-2025-008</t>
  </si>
  <si>
    <t>皮山县欠发达国营牧场产业发展项目</t>
  </si>
  <si>
    <t>乔达乡巴什拉克村</t>
  </si>
  <si>
    <t>购置600只和田羊（生产母羊），母羊年龄控制在2-4岁范围内，体重控制在35㎏以上，每只羊1500元购置。</t>
  </si>
  <si>
    <t>欠发达国营牧场资金</t>
  </si>
  <si>
    <t>艾则孜·艾力</t>
  </si>
  <si>
    <t>通过实施该项目，将促进皮山县国营牧场产业发展能力，增加国营牧场职工收入。</t>
  </si>
  <si>
    <t>PSX-2023-101</t>
  </si>
  <si>
    <t>皮山县产业园区附属设施配套建设项目</t>
  </si>
  <si>
    <t>续建</t>
  </si>
  <si>
    <t>2024年6月-2025年6月</t>
  </si>
  <si>
    <t>皮山县工业园区</t>
  </si>
  <si>
    <t xml:space="preserve">变电部分：新建35千伏变电站1座。本期建设20兆伏安主变2台。主变采用三相双绕组有载调压变压器，电压比为：35±3×2.5%/10.5，35千伏电气主接线规划采用单母线接线。10千伏电气主接线规划采用单母线分段接线，本期建成单母线分段接线，出线规划8回，本期建设8回。
线路部分：新建35kV线路约2.6km，导线采用JL/G1A-240/30型钢芯铝绞线。
</t>
  </si>
  <si>
    <t>座</t>
  </si>
  <si>
    <t>商务和工业信息化局</t>
  </si>
  <si>
    <t>赵立成</t>
  </si>
  <si>
    <t>通过实施该项目，为皮山县产业园区电力等附属配套设施进行提升，满足园区企业用电需求，为皮山县经济高质量发展和企业运行提供了保障</t>
  </si>
  <si>
    <t>psx-2024-107</t>
  </si>
  <si>
    <t>皮山县防沙治沙巩固区域生态治理项目</t>
  </si>
  <si>
    <t>2024年6月-2025年12月</t>
  </si>
  <si>
    <t>木奎拉乡</t>
  </si>
  <si>
    <t>新打灌溉井23眼，井深为160m。新建井房23座，单座面积15.58㎡；布设10Kv输电线路11km，配套10kV永磁断路器（带接地保护）、高压计量箱、变压器及低压配电柜各23套。新建道路两侧灌溉管网共0.13万亩，铺设地埋管网总长 30.53km，管径为de250-de110，管材为PVC-M 管，压力等级为 0.63Mpa。安装出地桩464m，管径为de90，管材为 PVC-M 管，压力等级为1.0Mpa。</t>
  </si>
  <si>
    <t>眼</t>
  </si>
  <si>
    <t>林业和草原局</t>
  </si>
  <si>
    <t>艾散江·托合提</t>
  </si>
  <si>
    <t>通过实施项目将极大地改善农牧业生产基础条件、提高水资源利用率，为 灌区人民的脱贫致富、提高经济文化生活水平奠定坚实的基础，对经济发展和巩固都将起到积极的推动作用。该工程具有很好的社会效益和生态效益。</t>
  </si>
  <si>
    <t>psx-2024-098</t>
  </si>
  <si>
    <t>皮山县皮亚勒玛乡至藏桂乡防沙治沙生态治理工程项目</t>
  </si>
  <si>
    <t>皮亚勒玛乡至藏桂乡</t>
  </si>
  <si>
    <t>新打灌溉井47眼，井深为160m。新建井房47座，单座面积15.58㎡；布设10Kv输电线路49km，配套10kV永磁断路器（带接地保护）、高压计量箱、变压器及低压配电柜各47套。新建道路两侧灌溉管网共0.72万亩，铺设地埋管网总长99.08km，管径为de250-de110，管材为PVC-M 管，压力等级为 0.63Mpa。安装出地桩1536m，管径为de90，管材为PVC-M 管，压力等级为1.0Mpa。</t>
  </si>
  <si>
    <t>万亩</t>
  </si>
  <si>
    <t>psx-2024-108</t>
  </si>
  <si>
    <t>皮山县皮亚勒玛乡至藏桂乡防沙治沙生态治理工程道路建设项目</t>
  </si>
  <si>
    <t>乡村建设类</t>
  </si>
  <si>
    <t>新建四级公路64.36公里，其中：柏油路9.47公里，砂砾路54.89公里，包括涵洞和安全设施</t>
  </si>
  <si>
    <t>公里</t>
  </si>
  <si>
    <t>通过项目实施改善项目区生产出行条件，提升道路通行能力，完善路网，有效地阻止沙漠的进一步扩张，保护土地资源和生态环境。</t>
  </si>
  <si>
    <t>psx-2024-106</t>
  </si>
  <si>
    <t>皮山县木奎拉乡防沙治沙巩固区域生态治理道路建设项目</t>
  </si>
  <si>
    <t>新建四级公路15.79公里，其中：柏油路3.95公里，砂砾路11.84公里，包括涵洞和安全设施</t>
  </si>
  <si>
    <t>PSX-2023-103</t>
  </si>
  <si>
    <t>皮山县藏桂乡永安新村灌溉输水管道提升改造工程</t>
  </si>
  <si>
    <t>2024年1月-2024年10月</t>
  </si>
  <si>
    <t>藏桂乡永安新村</t>
  </si>
  <si>
    <t>输水干管起点位于藏桂乡应急抗旱水库，终点位于永安新村金山河灌区，管线全长23.156km，输水干管沿线共设置各类阀井41座，其中:计量井3座，检查井6座，排气阀门井26座，泄水井4座，分水井2座;各类建筑物125座(处)，其中:水平转弯镇墩9座，穿渠2处，穿路12处，穿铁路1处，穿洪沟2处，穿铁路纳洪口7处，输水干管首段设置1处2000m3稳流池(含引水闸及引水渠)，末端设置一级过滤器房1处，配套1处管理站。新建机房1处，信息化管理软件1套,视频监控软件1套，建设闸门智能监控1处，自动化水位监测2处，视频监控14处，阀井智能监控7处，田间流量自动化监测数据集成89处。输水干管沿线布设10kV输电线路10km，导线型号为JKLGYJ-70/10，台变及配套设备6套，其中，50kVA台变4套，100kVA台变1套，160kVA台变1套。</t>
  </si>
  <si>
    <t>km</t>
  </si>
  <si>
    <t>水利服务总站</t>
  </si>
  <si>
    <t>水利局</t>
  </si>
  <si>
    <t>赵德超</t>
  </si>
  <si>
    <t>增加灌溉区输水管网，提高水系水量供应能力，为灌溉区作物生长提供有力保障。</t>
  </si>
  <si>
    <t>psx-2024-003</t>
  </si>
  <si>
    <t>皮山县藏桂乡2024年1万亩土地整治项目</t>
  </si>
  <si>
    <t>2024年1月-2024年12月</t>
  </si>
  <si>
    <t>藏桂乡</t>
  </si>
  <si>
    <t>建设内容：1、田块整治工程：共计完成田块整治10100亩，划分为61块地，其中：塔提让村6262亩，划分为30块地；英吾斯塘村3838亩，划分为31块地。完成田块整治后，对项目区进行条田规划，布设路、林床、灌溉工程等配套设施。2、滴灌工程：共计实施面积9998亩，划分为11个系统，全部采用地表水加压滴灌系统，其中：塔提让村6160亩，划分为7个系统；英吾斯塘3838亩，划分为4个系统。新建沉砂池和泵房各4座（其中：1池1系统1个，1池2系统1个，1池4系统2个），11个系统配套水泵、过滤器、施肥罐等机电设备共11套。3、引水渠工程：给以地表水为水源的系统配套引水渠，4座沉砂池配套引水渠4条，总长0.395km，配套渠系建筑物8座（其中：水闸5座，农桥3座）。4、田间道路工程：共计规划建设田间道路57条，总长32.822km，其中：塔提让村24条，总长15.97km；英吾斯塘村33条，总长16.852km。田间道采用砂砾石路面，厚30cm，路面宽4m，外边坡比为1:1.5。5、农田输配电工程：共计架设10kv高压输电线路1.4km，从而满足滴灌工程用电需求。6、农田防护与生态环境保护工程：在经过田块整治后的条田四周，种植防护林带，共计182.57亩。由本项目在田块整治工程实施时，预留和平整林床，以及灌溉系统。7、土壤改良工程：由承包经营者实施项目区土壤改良9998亩，通过施肥系统，亩均施有机肥不低于40kg，共施有机肥 399.92t。</t>
  </si>
  <si>
    <t>藏桂乡人民政府</t>
  </si>
  <si>
    <t>阿达来提·扎克尔</t>
  </si>
  <si>
    <t>通过实施该项目，可有效利用地，增加土地利用率，夯实乡村振兴基础，奠定农牧民收入基础。</t>
  </si>
  <si>
    <t>psx-2024-001</t>
  </si>
  <si>
    <t>皮山县木吉镇2024年农田设施配套建设项目</t>
  </si>
  <si>
    <t>木吉镇</t>
  </si>
  <si>
    <t>1.灌溉与排水工程：共计实施面积8864亩，划分为11个系统，采用地表水加压滴灌系统和地表水自压滴灌系统，其中：龙尕村3890亩，划分为5个地表水加压滴灌系统，地表水加压系统5个配套水泵、过滤器、施肥箱等机电设备共5套；萨依巴格村4974亩，划分为6个系统采用地表水自压滴灌系统，地表水自压系统6个，配套过滤器、施肥箱共6套；埋设PVC-M管材，总长度为109.959km及配套铺设地面管材。闸阀井179座、排水井186座。
2.农田防护与生态环境保护工程：由县林草局或林草局委托项目区所在村委会，在经过田块整治后的条田四周，种植防护林带，共计200.97亩。由本项目在田块整治工程实施时，由本项目在田块整治工程实施时，预留林带及平整林床，配套灌溉系统。
3.田间道路工程：龙尕村共计规划建设田间道路8条，总长9.039km。
4.农田输配电工程：安装变压器1套，架设10kv高压输电线路1km和0.4kv低压输电线路0.2km。</t>
  </si>
  <si>
    <t>木吉镇人民政府</t>
  </si>
  <si>
    <t>阿卜力克木·阿吾提</t>
  </si>
  <si>
    <t>psx-2024-117</t>
  </si>
  <si>
    <t>皮山县阔什塔格镇2025年道路建设项目</t>
  </si>
  <si>
    <r>
      <rPr>
        <sz val="14"/>
        <rFont val="Times New Roman"/>
        <charset val="134"/>
      </rPr>
      <t>2024</t>
    </r>
    <r>
      <rPr>
        <sz val="14"/>
        <rFont val="宋体"/>
        <charset val="134"/>
      </rPr>
      <t>年</t>
    </r>
    <r>
      <rPr>
        <sz val="14"/>
        <rFont val="Times New Roman"/>
        <charset val="134"/>
      </rPr>
      <t>6</t>
    </r>
    <r>
      <rPr>
        <sz val="14"/>
        <rFont val="宋体"/>
        <charset val="134"/>
      </rPr>
      <t>月</t>
    </r>
    <r>
      <rPr>
        <sz val="14"/>
        <rFont val="Times New Roman"/>
        <charset val="134"/>
      </rPr>
      <t>-2025</t>
    </r>
    <r>
      <rPr>
        <sz val="14"/>
        <rFont val="宋体"/>
        <charset val="134"/>
      </rPr>
      <t>年</t>
    </r>
    <r>
      <rPr>
        <sz val="14"/>
        <rFont val="Times New Roman"/>
        <charset val="134"/>
      </rPr>
      <t>6</t>
    </r>
    <r>
      <rPr>
        <sz val="14"/>
        <rFont val="宋体"/>
        <charset val="134"/>
      </rPr>
      <t>月</t>
    </r>
  </si>
  <si>
    <t>皮山县阔什塔格镇</t>
  </si>
  <si>
    <t>为阔什塔格镇12个村新建道路18.302km，路面宽4m（其中：苏盖特力克村1.2km、阔什塔格村2.85km、阿孜干阿勒迪村0.532km、加依纳古特村0.665km、克依克其村0.242km、喀热苏村2.521km、吐格曼博依村3.5km、克什拉克村1.705km，吾勒巴格村1.258km、代亚博依村3.04km、博斯坦村0.789km），并新建3座长20m宽4m的桥梁3座。</t>
  </si>
  <si>
    <r>
      <rPr>
        <sz val="14"/>
        <rFont val="宋体"/>
        <charset val="134"/>
      </rPr>
      <t>凯塞尔</t>
    </r>
    <r>
      <rPr>
        <sz val="14"/>
        <rFont val="Times New Roman"/>
        <charset val="134"/>
      </rPr>
      <t>·</t>
    </r>
    <r>
      <rPr>
        <sz val="14"/>
        <rFont val="宋体"/>
        <charset val="134"/>
      </rPr>
      <t>斯力木</t>
    </r>
  </si>
  <si>
    <t>通过项目实施改善农牧民出行条件，增大就业渠道，提升道路通行能力，完善路网，增大农牧民收入。</t>
  </si>
  <si>
    <t>psx-2024-012</t>
  </si>
  <si>
    <t>皮山县皮山河流域联合供水工程（二期）</t>
  </si>
  <si>
    <t>2024-2025</t>
  </si>
  <si>
    <t>本工程年取水量为2338.93万m³，沉沙调节池库容为174万m³，依据《水利水电工程等级划分及洪水标准》确定工程等别为Ⅳ等，工程规模为小（1）型。根据《村镇供水工程技术规范》对供水工程规模划分为规模化供水工程I型。本次新建总水厂设计规模远期为9万m³/d，项目区范围包括山区3乡1镇、平原区2乡1镇、县城及三峡工业园、皮山农场的供水系统等供水单位。机械沉沙池及输水管道防洪标准设计10 年一遇；校核 30 年一遇；沉沙调节池设计洪水重现期取50年，校核洪水重现期取1000年。主要建筑物包括：机械沉沙池、沉沙调节池、引放水管、冲沟整治工程、永久交通道路、安全监测、净水厂及工艺设计。</t>
  </si>
  <si>
    <t>m³/d</t>
  </si>
  <si>
    <r>
      <rPr>
        <sz val="12"/>
        <rFont val="宋体"/>
        <charset val="134"/>
      </rPr>
      <t>该工程利用皮山河阿克肖水库稳定地表水水源作为主要供水水源，通过统一取水、输水、净化处理和消毒，利用已建分水厂进行调节供水，实现城乡居民生活用水同标准、同质量、同服务；工程的建设将有效解决饮用水水源地点多分散的管理困境，同时降低项目区城乡居民饮水工程运行成本，实现城乡供水工程的集中统一管理，彻底解决皮山河流域</t>
    </r>
    <r>
      <rPr>
        <sz val="12"/>
        <rFont val="Times New Roman"/>
        <charset val="134"/>
      </rPr>
      <t>5</t>
    </r>
    <r>
      <rPr>
        <sz val="12"/>
        <rFont val="宋体"/>
        <charset val="134"/>
      </rPr>
      <t>乡</t>
    </r>
    <r>
      <rPr>
        <sz val="12"/>
        <rFont val="Times New Roman"/>
        <charset val="134"/>
      </rPr>
      <t>2</t>
    </r>
    <r>
      <rPr>
        <sz val="12"/>
        <rFont val="宋体"/>
        <charset val="134"/>
      </rPr>
      <t>镇、皮山县城及皮山农场</t>
    </r>
    <r>
      <rPr>
        <sz val="12"/>
        <rFont val="Times New Roman"/>
        <charset val="134"/>
      </rPr>
      <t>37.71</t>
    </r>
    <r>
      <rPr>
        <sz val="12"/>
        <rFont val="宋体"/>
        <charset val="134"/>
      </rPr>
      <t>万居民的生活、工业生产用水及</t>
    </r>
    <r>
      <rPr>
        <sz val="12"/>
        <rFont val="Times New Roman"/>
        <charset val="134"/>
      </rPr>
      <t>76.35</t>
    </r>
    <r>
      <rPr>
        <sz val="12"/>
        <rFont val="宋体"/>
        <charset val="134"/>
      </rPr>
      <t>万头畜禽饮水问题。</t>
    </r>
  </si>
  <si>
    <t>psx-2024-113</t>
  </si>
  <si>
    <t>皮山县克里阳乡2024年小型农田水利建设项目</t>
  </si>
  <si>
    <t>克里阳乡</t>
  </si>
  <si>
    <t>克里阳乡墩库勒村、阿克其格村及尤勒滚加依村3个村，渠道总长度为10.059km，渠系建筑物99座，其中节制双向分水闸15座、节制单向分水闸70座、单向分水闸3座、节制闸1座、农桥8座及陡坡2座。</t>
  </si>
  <si>
    <t>克里阳乡人民政府</t>
  </si>
  <si>
    <t>艾则孜·阿不力米提</t>
  </si>
  <si>
    <t>通过实施该项目，可有效减少渠道渗漏损失，提高渠道水利用系数，增加有效水量，提高引水保证率和灌溉管理水平。</t>
  </si>
  <si>
    <t>PSX-2025-011</t>
  </si>
  <si>
    <t>皮山县科克铁热克镇2025年农田设施配套建设项目</t>
  </si>
  <si>
    <r>
      <rPr>
        <sz val="14"/>
        <rFont val="Times New Roman"/>
        <charset val="134"/>
      </rPr>
      <t>2025</t>
    </r>
    <r>
      <rPr>
        <sz val="14"/>
        <rFont val="宋体"/>
        <charset val="134"/>
      </rPr>
      <t>年</t>
    </r>
    <r>
      <rPr>
        <sz val="14"/>
        <rFont val="Times New Roman"/>
        <charset val="134"/>
      </rPr>
      <t>1</t>
    </r>
    <r>
      <rPr>
        <sz val="14"/>
        <rFont val="宋体"/>
        <charset val="134"/>
      </rPr>
      <t>月至</t>
    </r>
    <r>
      <rPr>
        <sz val="14"/>
        <rFont val="Times New Roman"/>
        <charset val="134"/>
      </rPr>
      <t>12</t>
    </r>
    <r>
      <rPr>
        <sz val="14"/>
        <rFont val="宋体"/>
        <charset val="134"/>
      </rPr>
      <t>月</t>
    </r>
  </si>
  <si>
    <t>计划为科克铁热克镇实施的4200亩农田建设项目进行基础设施配套，主要建设内容包括：1、滴灌工程：共计实施面积4119亩，划分为6个系统，其中5个系统3892亩采用地表水加压滴灌，1个系统227亩采用机井水加压滴灌。2、引水渠工程：给以地表水为水源的系统配套引水渠3条，总长0.367km，配套渠系建筑物4座。3、田间道路工程：共计规划建设田间道路12条，总长4.143km，采用砂砾石路面，厚30cm，路面宽4m，外边坡比为1:1.5。4、农田输配电工程：共计架设10kv高压输电线路1.15km。5、农田防护与生态环境保护工程：由本项目给种植的防护林带配套灌溉系统。</t>
  </si>
  <si>
    <t>亩</t>
  </si>
  <si>
    <t>科克铁热克镇人民政府</t>
  </si>
  <si>
    <r>
      <rPr>
        <sz val="14"/>
        <rFont val="宋体"/>
        <charset val="134"/>
      </rPr>
      <t>麦麦提艾孜孜</t>
    </r>
    <r>
      <rPr>
        <sz val="14"/>
        <rFont val="Times New Roman"/>
        <charset val="134"/>
      </rPr>
      <t>·</t>
    </r>
    <r>
      <rPr>
        <sz val="14"/>
        <rFont val="宋体"/>
        <charset val="134"/>
      </rPr>
      <t>努尔麦麦提</t>
    </r>
  </si>
  <si>
    <t>PSX-2025-012</t>
  </si>
  <si>
    <r>
      <rPr>
        <sz val="14"/>
        <rFont val="宋体"/>
        <charset val="134"/>
      </rPr>
      <t>皮山县乔达乡</t>
    </r>
    <r>
      <rPr>
        <sz val="14"/>
        <rFont val="Times New Roman"/>
        <charset val="134"/>
      </rPr>
      <t>2025</t>
    </r>
    <r>
      <rPr>
        <sz val="14"/>
        <rFont val="宋体"/>
        <charset val="134"/>
      </rPr>
      <t>年农田设施配套建设项目</t>
    </r>
  </si>
  <si>
    <t>乔达乡</t>
  </si>
  <si>
    <t>计划为乔达乡实施的1900亩农田建设项目进行基础设施配套，主要建设内容包括：1、滴灌工程：共计实施面积1676.7亩，划分为2个系统，采用地表水加压滴灌。2、引水渠工程：给以地表水为水源的系统配套引水渠1条，总长0.03km，配套渠系建筑物1座。3、田间道路工程：共计规划建设田间道路3条，总长3.236km，采用砂砾石路面，厚30cm，路面宽4m，外边坡比为1:1.5。4、农田输配电工程：共计架设10kv高压输电线路0.4km。5、农田防护与生态环境保护工程：由本项目给种植的防护林带配套灌溉系统。</t>
  </si>
  <si>
    <t>乔达乡人民政府</t>
  </si>
  <si>
    <r>
      <rPr>
        <sz val="14"/>
        <rFont val="宋体"/>
        <charset val="134"/>
      </rPr>
      <t>阿布力米提</t>
    </r>
    <r>
      <rPr>
        <sz val="14"/>
        <rFont val="Times New Roman"/>
        <charset val="134"/>
      </rPr>
      <t>·</t>
    </r>
    <r>
      <rPr>
        <sz val="14"/>
        <rFont val="宋体"/>
        <charset val="134"/>
      </rPr>
      <t>努尔艾合买提</t>
    </r>
  </si>
  <si>
    <t>PSX-2025-013</t>
  </si>
  <si>
    <r>
      <rPr>
        <sz val="14"/>
        <rFont val="宋体"/>
        <charset val="134"/>
      </rPr>
      <t>皮山县</t>
    </r>
    <r>
      <rPr>
        <sz val="14"/>
        <rFont val="Times New Roman"/>
        <charset val="134"/>
      </rPr>
      <t>2025</t>
    </r>
    <r>
      <rPr>
        <sz val="14"/>
        <rFont val="宋体"/>
        <charset val="134"/>
      </rPr>
      <t>年纺织服装标准化厂房建设项目</t>
    </r>
  </si>
  <si>
    <r>
      <rPr>
        <sz val="14"/>
        <rFont val="Times New Roman"/>
        <charset val="134"/>
      </rPr>
      <t>2024</t>
    </r>
    <r>
      <rPr>
        <sz val="14"/>
        <rFont val="宋体"/>
        <charset val="134"/>
      </rPr>
      <t>年</t>
    </r>
    <r>
      <rPr>
        <sz val="14"/>
        <rFont val="Times New Roman"/>
        <charset val="134"/>
      </rPr>
      <t>-2025</t>
    </r>
    <r>
      <rPr>
        <sz val="14"/>
        <rFont val="宋体"/>
        <charset val="134"/>
      </rPr>
      <t>年</t>
    </r>
  </si>
  <si>
    <t>工业园区</t>
  </si>
  <si>
    <r>
      <rPr>
        <sz val="14"/>
        <rFont val="宋体"/>
        <charset val="134"/>
      </rPr>
      <t>本项目总用地面积</t>
    </r>
    <r>
      <rPr>
        <sz val="14"/>
        <rFont val="Times New Roman"/>
        <charset val="134"/>
      </rPr>
      <t xml:space="preserve"> 86619.94</t>
    </r>
    <r>
      <rPr>
        <sz val="14"/>
        <rFont val="宋体"/>
        <charset val="134"/>
      </rPr>
      <t>平方米（约合</t>
    </r>
    <r>
      <rPr>
        <sz val="14"/>
        <rFont val="Times New Roman"/>
        <charset val="134"/>
      </rPr>
      <t xml:space="preserve">129.93 </t>
    </r>
    <r>
      <rPr>
        <sz val="14"/>
        <rFont val="宋体"/>
        <charset val="134"/>
      </rPr>
      <t>亩），建设纺织服装标准化厂房总建筑</t>
    </r>
    <r>
      <rPr>
        <sz val="14"/>
        <rFont val="Times New Roman"/>
        <charset val="134"/>
      </rPr>
      <t>56580</t>
    </r>
    <r>
      <rPr>
        <sz val="14"/>
        <rFont val="宋体"/>
        <charset val="134"/>
      </rPr>
      <t>平方米，</t>
    </r>
    <r>
      <rPr>
        <sz val="14"/>
        <rFont val="Times New Roman"/>
        <charset val="134"/>
      </rPr>
      <t>2</t>
    </r>
    <r>
      <rPr>
        <sz val="14"/>
        <rFont val="宋体"/>
        <charset val="134"/>
      </rPr>
      <t>栋厂房（</t>
    </r>
    <r>
      <rPr>
        <sz val="14"/>
        <rFont val="Times New Roman"/>
        <charset val="134"/>
      </rPr>
      <t xml:space="preserve">1 </t>
    </r>
    <r>
      <rPr>
        <sz val="14"/>
        <rFont val="宋体"/>
        <charset val="134"/>
      </rPr>
      <t>栋生产车间、</t>
    </r>
    <r>
      <rPr>
        <sz val="14"/>
        <rFont val="Times New Roman"/>
        <charset val="134"/>
      </rPr>
      <t xml:space="preserve">1 </t>
    </r>
    <r>
      <rPr>
        <sz val="14"/>
        <rFont val="宋体"/>
        <charset val="134"/>
      </rPr>
      <t>栋仓库及附属配套设施等），其中新建生产车间</t>
    </r>
    <r>
      <rPr>
        <sz val="14"/>
        <rFont val="Times New Roman"/>
        <charset val="134"/>
      </rPr>
      <t>48300</t>
    </r>
    <r>
      <rPr>
        <sz val="14"/>
        <rFont val="宋体"/>
        <charset val="134"/>
      </rPr>
      <t>平方米，砖混结构，地上一层</t>
    </r>
    <r>
      <rPr>
        <sz val="14"/>
        <rFont val="Times New Roman"/>
        <charset val="134"/>
      </rPr>
      <t>;</t>
    </r>
    <r>
      <rPr>
        <sz val="14"/>
        <rFont val="宋体"/>
        <charset val="134"/>
      </rPr>
      <t>仓储车间</t>
    </r>
    <r>
      <rPr>
        <sz val="14"/>
        <rFont val="Times New Roman"/>
        <charset val="134"/>
      </rPr>
      <t>8280</t>
    </r>
    <r>
      <rPr>
        <sz val="14"/>
        <rFont val="宋体"/>
        <charset val="134"/>
      </rPr>
      <t>平方米，砖混结构，地上一层及附属配套设施。</t>
    </r>
  </si>
  <si>
    <t>平方米</t>
  </si>
  <si>
    <t>贯彻落实新时代党的治疆方略，支持纺织服装等劳动密集型产业发展，带动更多群众就业增收。不断延链、补链、强链。拓展产业发展空间，提升纺织服装产业链供应链韧性和安全水平，推动纺织工业提质升级，巩固纺织优势产业领先地位，为和田皮山县纺织服装企业持续健康发展打基础。</t>
  </si>
  <si>
    <t>PSX-2025-014</t>
  </si>
  <si>
    <t>皮山县杜瓦联合水厂提升改造工程</t>
  </si>
  <si>
    <r>
      <rPr>
        <sz val="14"/>
        <rFont val="Times New Roman"/>
        <charset val="134"/>
      </rPr>
      <t>2025</t>
    </r>
    <r>
      <rPr>
        <sz val="14"/>
        <rFont val="宋体"/>
        <charset val="134"/>
      </rPr>
      <t>年</t>
    </r>
    <r>
      <rPr>
        <sz val="14"/>
        <rFont val="Times New Roman"/>
        <charset val="134"/>
      </rPr>
      <t>1</t>
    </r>
    <r>
      <rPr>
        <sz val="14"/>
        <rFont val="宋体"/>
        <charset val="134"/>
      </rPr>
      <t>月</t>
    </r>
    <r>
      <rPr>
        <sz val="14"/>
        <rFont val="Times New Roman"/>
        <charset val="134"/>
      </rPr>
      <t>-2025</t>
    </r>
    <r>
      <rPr>
        <sz val="14"/>
        <rFont val="宋体"/>
        <charset val="134"/>
      </rPr>
      <t>年</t>
    </r>
    <r>
      <rPr>
        <sz val="14"/>
        <rFont val="Times New Roman"/>
        <charset val="134"/>
      </rPr>
      <t>12</t>
    </r>
    <r>
      <rPr>
        <sz val="14"/>
        <rFont val="宋体"/>
        <charset val="134"/>
      </rPr>
      <t>月</t>
    </r>
  </si>
  <si>
    <t>杜瓦镇</t>
  </si>
  <si>
    <t>本次在已建水源地上游11.00km处河道左岸修建大口井引水，设计引水量2289.06m³/d，取水流量0.037m³/s。取水后通过11.0km输水管道将水引至杜瓦河联合取水工程渠首后的引水暗渠内。</t>
  </si>
  <si>
    <t>提高项目区供水保证率，节约利用水资源，保证农村居民供水保障水平，提高当地居民的生活水平，可产生显著的供水效益和社会效益，促进乡村振兴稳固发展。</t>
  </si>
  <si>
    <t>PSX-2025-015</t>
  </si>
  <si>
    <t>皮山县波斯干水库至藏桂水库水系连通工程</t>
  </si>
  <si>
    <t>桑株镇</t>
  </si>
  <si>
    <t>新建引水闸1座，设计引水流量1.8m³/s；新建机械清淤式预沉池1座，新建输水渠道15.6km，渡槽2座。</t>
  </si>
  <si>
    <t>PSX-2025-016</t>
  </si>
  <si>
    <t>皮山县阔什塔格镇-垴阿巴提塔吉克民族乡道路提升改造项目</t>
  </si>
  <si>
    <t>改扩建</t>
  </si>
  <si>
    <r>
      <rPr>
        <sz val="14"/>
        <rFont val="Times New Roman"/>
        <charset val="134"/>
      </rPr>
      <t>2025</t>
    </r>
    <r>
      <rPr>
        <sz val="14"/>
        <rFont val="宋体"/>
        <charset val="134"/>
      </rPr>
      <t>年</t>
    </r>
    <r>
      <rPr>
        <sz val="14"/>
        <rFont val="Times New Roman"/>
        <charset val="134"/>
      </rPr>
      <t>3</t>
    </r>
    <r>
      <rPr>
        <sz val="14"/>
        <rFont val="宋体"/>
        <charset val="134"/>
      </rPr>
      <t>月</t>
    </r>
    <r>
      <rPr>
        <sz val="14"/>
        <rFont val="Times New Roman"/>
        <charset val="134"/>
      </rPr>
      <t>-2025</t>
    </r>
    <r>
      <rPr>
        <sz val="14"/>
        <rFont val="宋体"/>
        <charset val="134"/>
      </rPr>
      <t>年</t>
    </r>
    <r>
      <rPr>
        <sz val="14"/>
        <rFont val="Times New Roman"/>
        <charset val="134"/>
      </rPr>
      <t>8</t>
    </r>
    <r>
      <rPr>
        <sz val="14"/>
        <rFont val="宋体"/>
        <charset val="134"/>
      </rPr>
      <t>月</t>
    </r>
  </si>
  <si>
    <t>阔什塔格镇、克里阳乡、垴阿巴提塔吉克民族乡</t>
  </si>
  <si>
    <t>提升改造农村公路一条，长37.636公里（衔接资金建设10公里），路基宽7.5米，两面宽6.5米，并包括桥涵、交通安全设施、平面交叉工程及沿线设施等等，提升克里阳乡和垴阿巴提塔吉克民族乡通行能力。</t>
  </si>
  <si>
    <t>衔接资金不支持三级公路，核实建设内容，修改投资</t>
  </si>
  <si>
    <t>PSX-2025-019</t>
  </si>
  <si>
    <r>
      <rPr>
        <sz val="14"/>
        <rFont val="宋体"/>
        <charset val="134"/>
      </rPr>
      <t>皮山县藏桂乡</t>
    </r>
    <r>
      <rPr>
        <sz val="14"/>
        <rFont val="Times New Roman"/>
        <charset val="134"/>
      </rPr>
      <t>2025</t>
    </r>
    <r>
      <rPr>
        <sz val="14"/>
        <rFont val="宋体"/>
        <charset val="134"/>
      </rPr>
      <t>年生态修复基础设施配套建设项目</t>
    </r>
  </si>
  <si>
    <t>建设内容：藏桂乡亚博依村防沙治沙土地灌溉7276.03亩。1、引水渠工程：给以地表水为水源的系统配套引水渠，沉砂池配套引水渠及地下供水管网。2、农田输配电工程：架设10kv高压输电线路，从而满足滴灌工程用电需求。</t>
  </si>
  <si>
    <t>PSX-2025-021</t>
  </si>
  <si>
    <t>皮山县乔达乡2025年生态修复基础设施配套建设项目</t>
  </si>
  <si>
    <t>建设内容：新建沉砂池2座，沉砂池采用梯形断面，采用现浇C30F200W6混凝土浇筑；新建泵房2座；新建引水渠0.60km，引水渠设计流量为0.15m³/s，采用现浇C30F200W6混凝土浇筑，配套2座节制分水闸，采用现浇C30F200W6混凝土浇筑；配套相关输水管网；新建砂砾石道路1条共计长度1.00km，路宽4.0m，垫层厚度为0.2m；架设10kv高压输电线路1.5km和0.4kv低压输电线路0.05km及2座变压器；</t>
  </si>
  <si>
    <t>衔接资金不支持土地平整，滴灌管网等</t>
  </si>
  <si>
    <t>PSX-2025-024</t>
  </si>
  <si>
    <r>
      <rPr>
        <sz val="14"/>
        <rFont val="宋体"/>
        <charset val="134"/>
      </rPr>
      <t>皮山县木奎拉乡</t>
    </r>
    <r>
      <rPr>
        <sz val="14"/>
        <rFont val="Times New Roman"/>
        <charset val="134"/>
      </rPr>
      <t>2025</t>
    </r>
    <r>
      <rPr>
        <sz val="14"/>
        <rFont val="宋体"/>
        <charset val="134"/>
      </rPr>
      <t>年壮大村集体经济-创业就业中心建设项目</t>
    </r>
  </si>
  <si>
    <r>
      <rPr>
        <sz val="14"/>
        <rFont val="宋体"/>
        <charset val="134"/>
      </rPr>
      <t>在木奎拉乡新建创业就业中心及相关配套设施，总建筑面积</t>
    </r>
    <r>
      <rPr>
        <sz val="14"/>
        <rFont val="Times New Roman"/>
        <charset val="134"/>
      </rPr>
      <t>2000</t>
    </r>
    <r>
      <rPr>
        <sz val="14"/>
        <rFont val="宋体"/>
        <charset val="134"/>
      </rPr>
      <t>平方米，两层框架结构。</t>
    </r>
  </si>
  <si>
    <t>木奎拉乡人民政府</t>
  </si>
  <si>
    <t>市场监督管理局</t>
  </si>
  <si>
    <t>巩固脱贫攻坚成果任务资金-新型农村集体经济资金</t>
  </si>
  <si>
    <r>
      <rPr>
        <sz val="14"/>
        <rFont val="宋体"/>
        <charset val="134"/>
      </rPr>
      <t>约麦尔</t>
    </r>
    <r>
      <rPr>
        <sz val="14"/>
        <rFont val="Times New Roman"/>
        <charset val="134"/>
      </rPr>
      <t>•</t>
    </r>
    <r>
      <rPr>
        <sz val="14"/>
        <rFont val="宋体"/>
        <charset val="134"/>
      </rPr>
      <t>阿卜杜米吉提</t>
    </r>
  </si>
  <si>
    <t>一是随着乡镇居民消费能力不断提升，现有创业就业中心无法满足群众需求，通过实施该项目可促进当地群众创业就业，增加群众收入，满足群众生产生活需求。二是可充分利用现有土地资源壮大村集体经济，建成的创业就业中心预计可为木奎拉乡个村增加村集体收入20万元，带动就业人数不少于20人。</t>
  </si>
  <si>
    <t>PSX-2025-069</t>
  </si>
  <si>
    <r>
      <rPr>
        <sz val="14"/>
        <rFont val="宋体"/>
        <charset val="134"/>
      </rPr>
      <t>皮山县杜瓦镇</t>
    </r>
    <r>
      <rPr>
        <sz val="14"/>
        <rFont val="Times New Roman"/>
        <charset val="134"/>
      </rPr>
      <t>2025</t>
    </r>
    <r>
      <rPr>
        <sz val="14"/>
        <rFont val="宋体"/>
        <charset val="134"/>
      </rPr>
      <t>年壮大村集体经济-创业就业中心建设项目</t>
    </r>
  </si>
  <si>
    <t>在杜瓦镇新建创业就业中心及相关配套设施，总建筑面积2500平方米，两层框架结构。</t>
  </si>
  <si>
    <t>杜瓦镇人民政府</t>
  </si>
  <si>
    <t>约麦尔江·托合提</t>
  </si>
  <si>
    <t>一是随着乡镇居民消费能力不断提升，现有创业就业中心无法满足群众需求，通过实施该项目可促进当地群众创业就业，增加群众收入，满足群众生产生活需求。二是可充分利用现有土地资源壮大村集体经济，建成的创业就业中心预计可为杜瓦镇增加村集体收入。</t>
  </si>
  <si>
    <t>PSX-2025-010</t>
  </si>
  <si>
    <r>
      <rPr>
        <sz val="14"/>
        <rFont val="宋体"/>
        <charset val="134"/>
      </rPr>
      <t>皮山县藏桂乡</t>
    </r>
    <r>
      <rPr>
        <sz val="14"/>
        <rFont val="Times New Roman"/>
        <charset val="134"/>
      </rPr>
      <t>2025</t>
    </r>
    <r>
      <rPr>
        <sz val="14"/>
        <rFont val="宋体"/>
        <charset val="134"/>
      </rPr>
      <t>年</t>
    </r>
    <r>
      <rPr>
        <sz val="14"/>
        <rFont val="Times New Roman"/>
        <charset val="134"/>
      </rPr>
      <t>1</t>
    </r>
    <r>
      <rPr>
        <sz val="14"/>
        <rFont val="宋体"/>
        <charset val="134"/>
      </rPr>
      <t>万亩土地整治项目</t>
    </r>
  </si>
  <si>
    <t>建设内容：1、田块整治工程：涉及整治零散地块70块，完成整治1万亩（以上地块均涉及果园用地及水浇地，土地权属为农户用地）。完成田块整治后，对项目区进行条田规划，布设路、林床等配套设施。2、引水渠工程：给以地表水为水源的系统配套引水渠，沉砂池配套引水渠。3、田间道路工程：规划建设田间道路。4、农田输配电工程：架设10kv高压输电线路，从而满足滴灌工程用电需求。</t>
  </si>
  <si>
    <r>
      <rPr>
        <sz val="14"/>
        <rFont val="宋体"/>
        <charset val="134"/>
      </rPr>
      <t>阿达来提</t>
    </r>
    <r>
      <rPr>
        <sz val="14"/>
        <rFont val="Times New Roman"/>
        <charset val="134"/>
      </rPr>
      <t>·</t>
    </r>
    <r>
      <rPr>
        <sz val="14"/>
        <rFont val="宋体"/>
        <charset val="134"/>
      </rPr>
      <t>扎尔克</t>
    </r>
  </si>
  <si>
    <t>PSX-2025-025</t>
  </si>
  <si>
    <r>
      <rPr>
        <sz val="14"/>
        <rFont val="宋体"/>
        <charset val="134"/>
      </rPr>
      <t>皮山县乔达乡</t>
    </r>
    <r>
      <rPr>
        <sz val="14"/>
        <rFont val="Times New Roman"/>
        <charset val="134"/>
      </rPr>
      <t>2025</t>
    </r>
    <r>
      <rPr>
        <sz val="14"/>
        <rFont val="宋体"/>
        <charset val="134"/>
      </rPr>
      <t>年大棚提升改造建设项目</t>
    </r>
  </si>
  <si>
    <r>
      <rPr>
        <sz val="14"/>
        <rFont val="Times New Roman"/>
        <charset val="134"/>
      </rPr>
      <t>2025</t>
    </r>
    <r>
      <rPr>
        <sz val="14"/>
        <rFont val="宋体"/>
        <charset val="134"/>
      </rPr>
      <t>年</t>
    </r>
    <r>
      <rPr>
        <sz val="14"/>
        <rFont val="Times New Roman"/>
        <charset val="134"/>
      </rPr>
      <t>3-12</t>
    </r>
    <r>
      <rPr>
        <sz val="14"/>
        <rFont val="宋体"/>
        <charset val="134"/>
      </rPr>
      <t>月</t>
    </r>
  </si>
  <si>
    <t>和谐社区</t>
  </si>
  <si>
    <t>对和谐社区101座大棚进行覆土回填，其中：79座拱棚和22座大棚，深度1米。</t>
  </si>
  <si>
    <t>通过实施该项目，对原有设施农业大棚进行提升改造，增加大棚产量，促进增收。</t>
  </si>
  <si>
    <t>建议申报其他资金</t>
  </si>
  <si>
    <t>PSX-2025-026</t>
  </si>
  <si>
    <r>
      <rPr>
        <sz val="14"/>
        <rFont val="宋体"/>
        <charset val="134"/>
      </rPr>
      <t>皮山县畜牧兽医社会化服务网点建设项目</t>
    </r>
    <r>
      <rPr>
        <sz val="14"/>
        <rFont val="Times New Roman"/>
        <charset val="134"/>
      </rPr>
      <t xml:space="preserve">
</t>
    </r>
  </si>
  <si>
    <r>
      <rPr>
        <sz val="14"/>
        <rFont val="宋体"/>
        <charset val="134"/>
      </rPr>
      <t>新建配种站</t>
    </r>
    <r>
      <rPr>
        <sz val="14"/>
        <rFont val="Times New Roman"/>
        <charset val="134"/>
      </rPr>
      <t xml:space="preserve"> 3 </t>
    </r>
    <r>
      <rPr>
        <sz val="14"/>
        <rFont val="宋体"/>
        <charset val="134"/>
      </rPr>
      <t>座，每座建筑面积</t>
    </r>
    <r>
      <rPr>
        <sz val="14"/>
        <rFont val="Times New Roman"/>
        <charset val="134"/>
      </rPr>
      <t xml:space="preserve"> 240 </t>
    </r>
    <r>
      <rPr>
        <sz val="14"/>
        <rFont val="宋体"/>
        <charset val="134"/>
      </rPr>
      <t>㎡；改建配种站</t>
    </r>
    <r>
      <rPr>
        <sz val="14"/>
        <rFont val="Times New Roman"/>
        <charset val="134"/>
      </rPr>
      <t xml:space="preserve"> 5 </t>
    </r>
    <r>
      <rPr>
        <sz val="14"/>
        <rFont val="宋体"/>
        <charset val="134"/>
      </rPr>
      <t>座，每座改建</t>
    </r>
    <r>
      <rPr>
        <sz val="14"/>
        <rFont val="Times New Roman"/>
        <charset val="134"/>
      </rPr>
      <t xml:space="preserve"> 100 </t>
    </r>
    <r>
      <rPr>
        <sz val="14"/>
        <rFont val="宋体"/>
        <charset val="134"/>
      </rPr>
      <t>㎡；并配备附属设施和设备，达到畜牧兽医社会化服务标准。</t>
    </r>
    <r>
      <rPr>
        <sz val="14"/>
        <rFont val="Times New Roman"/>
        <charset val="134"/>
      </rPr>
      <t xml:space="preserve">
</t>
    </r>
  </si>
  <si>
    <t>皮山县农业农村局</t>
  </si>
  <si>
    <r>
      <rPr>
        <sz val="12"/>
        <rFont val="宋体"/>
        <charset val="134"/>
      </rPr>
      <t>聚焦于从养殖到屠宰全链条的兽医卫生治理，发展兽医社会化服务，包括动物防疫、动物诊疗、检疫技术性辅助工作，推动兽医社会化服务组织的发展壮大，以及鼓励兽医机构和服务组织提供专业兽医服务，规范服务行为，提高服务质量，包括制定相关制度和标准，加强监督管理。</t>
    </r>
    <r>
      <rPr>
        <sz val="12"/>
        <rFont val="Times New Roman"/>
        <charset val="134"/>
      </rPr>
      <t xml:space="preserve">
</t>
    </r>
  </si>
  <si>
    <t>PSX-2025-031</t>
  </si>
  <si>
    <t>皮山县2025年畜禽产业沿链补链建设项目</t>
  </si>
  <si>
    <t>对皮山县屠宰线进行提升改造，改造成畜禽屠宰线，并配套必要的水、电等附属设施，提升皮山县畜禽产业处理能力。</t>
  </si>
  <si>
    <t>通过实施该项目，盘活闲置资产，完善鸡屠宰配套设施，对鸡产业进行沿链补链。</t>
  </si>
  <si>
    <t>PSX-2025-057</t>
  </si>
  <si>
    <t>皮山县康克尔乡2025年山洪沟防洪治理中央财政以工代赈项目（一期）</t>
  </si>
  <si>
    <r>
      <rPr>
        <sz val="14"/>
        <rFont val="Times New Roman"/>
        <charset val="134"/>
      </rPr>
      <t>2025</t>
    </r>
    <r>
      <rPr>
        <sz val="14"/>
        <rFont val="宋体"/>
        <charset val="134"/>
      </rPr>
      <t>年</t>
    </r>
    <r>
      <rPr>
        <sz val="14"/>
        <rFont val="Times New Roman"/>
        <charset val="134"/>
      </rPr>
      <t>1</t>
    </r>
    <r>
      <rPr>
        <sz val="14"/>
        <rFont val="宋体"/>
        <charset val="134"/>
      </rPr>
      <t>月至</t>
    </r>
    <r>
      <rPr>
        <sz val="14"/>
        <rFont val="Times New Roman"/>
        <charset val="134"/>
      </rPr>
      <t>11</t>
    </r>
    <r>
      <rPr>
        <sz val="14"/>
        <rFont val="宋体"/>
        <charset val="134"/>
      </rPr>
      <t>月</t>
    </r>
  </si>
  <si>
    <t>康克尔乡</t>
  </si>
  <si>
    <t>新建永久性防洪堤工程757m及挡土墙180m，其中防洪堤分为2段：第一段为单侧护坡防护，长度为600m，第二段为双侧及底部衬砌型式防护，长度157m。</t>
  </si>
  <si>
    <t>m</t>
  </si>
  <si>
    <t>皮山县康克尔乡人民政府</t>
  </si>
  <si>
    <t>皮山县发展和改革委员会</t>
  </si>
  <si>
    <t>以工代赈任务</t>
  </si>
  <si>
    <t>尤努斯·居西</t>
  </si>
  <si>
    <t xml:space="preserve">项目实施后，可提高项目区防洪标准，确保公路及下游设施的安全，为皮山县的建设与发展、人民群众的安居乐业创造有利的条件和安全的环境。 </t>
  </si>
  <si>
    <t>PSX-2025-058</t>
  </si>
  <si>
    <r>
      <rPr>
        <sz val="11"/>
        <rFont val="宋体"/>
        <charset val="134"/>
      </rPr>
      <t>皮山县康克尔乡</t>
    </r>
    <r>
      <rPr>
        <sz val="11"/>
        <rFont val="Times New Roman"/>
        <charset val="134"/>
      </rPr>
      <t>2025</t>
    </r>
    <r>
      <rPr>
        <sz val="11"/>
        <rFont val="宋体"/>
        <charset val="134"/>
      </rPr>
      <t>年山洪沟防洪治理中央财政以工代赈项目（二期）</t>
    </r>
  </si>
  <si>
    <t>2025年1月至11月</t>
  </si>
  <si>
    <t>新建永久性防洪堤工程765m及挡土墙200m，其中防洪堤分为2段：第一段为单侧护坡防护，长度为600m，第二段为双侧及底部衬砌型式防护，长度165m。</t>
  </si>
  <si>
    <t>PSX-2025-059</t>
  </si>
  <si>
    <t>皮山县康克尔乡2025年小型农田水利中央财政以工代赈项目</t>
  </si>
  <si>
    <t>皮山县康克尔乡</t>
  </si>
  <si>
    <t xml:space="preserve">改建渠道所涉及康克尔乡康克尔村及乌拉其村 2 个村，渠道总长度为5.011km，渠系建筑物 67 座，其中节制单向分水闸 56 座、单向分水闸 4 座、渡槽 1、陡坡 2 座及农桥 4 座。
</t>
  </si>
  <si>
    <t>通过水利设施的建设，节约利用水资源，解决群众灌溉难的问题。</t>
  </si>
  <si>
    <t>PSX-2025-060</t>
  </si>
  <si>
    <t>皮山县皮西那乡2025年小型农田水利中央财政以工代赈项目</t>
  </si>
  <si>
    <t>皮山县皮西那乡</t>
  </si>
  <si>
    <t>本工程项目区渠线总长5.455km，设计引水流量0.30m³/s。改建渠道所涉及皮西那乡央塔克村、皮西那村、吾喀什村、布拉克贝希村及加依托格拉克村5个村，渠道总长度5.455km，渠系建筑物114座，其中节制单向分水闸 82 座、单项分水闸12座、陡坡1座及农桥19座</t>
  </si>
  <si>
    <t>皮山县皮西那乡人民政府</t>
  </si>
  <si>
    <t>阿卜杜 热西提·伊敏</t>
  </si>
  <si>
    <t>PSX-2025-061</t>
  </si>
  <si>
    <t>皮山县桑株镇2025年道路中央财政以工代赈项目</t>
  </si>
  <si>
    <t>皮山县桑株镇</t>
  </si>
  <si>
    <t>对桑株镇辖区18.56km主干道两侧路肩进行维修硬化，左侧宽0.7m—2.0m,右侧宽0.3m—3.0m，采用水泥混凝土硬化方式实施。</t>
  </si>
  <si>
    <t>皮山县桑株镇人民政府</t>
  </si>
  <si>
    <t>阿迪力·阿布力米提</t>
  </si>
  <si>
    <t>PSX-2025-062</t>
  </si>
  <si>
    <t>皮山县木奎拉乡 2025 年小型农田水利中央财政以工代赈项目</t>
  </si>
  <si>
    <t>皮山县木奎拉乡</t>
  </si>
  <si>
    <t>改造防渗渠总长4.5km，渠道灌溉面积0.75万亩，设计流量0.2-0.5m³/s。</t>
  </si>
  <si>
    <t>皮山县木奎拉乡人民政府</t>
  </si>
  <si>
    <t>约麦尔•阿卜杜米吉提</t>
  </si>
  <si>
    <t>PSX-2025-063</t>
  </si>
  <si>
    <t>皮山县桑株镇2025年小型农田水利中央财政以工代赈项目（二期）</t>
  </si>
  <si>
    <t>改建渠道所涉及桑株镇桑株村，渠道总长1.371km,设计引水流量 0.3m³/s，渠系建筑物33座，其中节制双向分水闸1座，节制单向分水闸20座，单向分水闸7座及农桥4座。</t>
  </si>
  <si>
    <t>PSX-2025-070</t>
  </si>
  <si>
    <r>
      <rPr>
        <sz val="14"/>
        <rFont val="宋体"/>
        <charset val="134"/>
      </rPr>
      <t>皮山县</t>
    </r>
    <r>
      <rPr>
        <sz val="14"/>
        <rFont val="Times New Roman"/>
        <charset val="134"/>
      </rPr>
      <t>2025</t>
    </r>
    <r>
      <rPr>
        <sz val="14"/>
        <rFont val="宋体"/>
        <charset val="134"/>
      </rPr>
      <t>年农村道路沥青面层修复养护工程项目</t>
    </r>
  </si>
  <si>
    <r>
      <rPr>
        <sz val="14"/>
        <rFont val="宋体"/>
        <charset val="134"/>
      </rPr>
      <t>对皮山县</t>
    </r>
    <r>
      <rPr>
        <sz val="14"/>
        <rFont val="Times New Roman"/>
        <charset val="134"/>
      </rPr>
      <t>15</t>
    </r>
    <r>
      <rPr>
        <sz val="14"/>
        <rFont val="宋体"/>
        <charset val="134"/>
      </rPr>
      <t>个乡镇县、乡、村道</t>
    </r>
    <r>
      <rPr>
        <sz val="14"/>
        <rFont val="Times New Roman"/>
        <charset val="134"/>
      </rPr>
      <t xml:space="preserve"> </t>
    </r>
    <r>
      <rPr>
        <sz val="14"/>
        <rFont val="宋体"/>
        <charset val="134"/>
      </rPr>
      <t>路面损坏部分进行修补，修补面积</t>
    </r>
    <r>
      <rPr>
        <sz val="14"/>
        <rFont val="Times New Roman"/>
        <charset val="134"/>
      </rPr>
      <t>10</t>
    </r>
    <r>
      <rPr>
        <sz val="14"/>
        <rFont val="宋体"/>
        <charset val="134"/>
      </rPr>
      <t>万平方米。</t>
    </r>
  </si>
  <si>
    <t>万平方米</t>
  </si>
  <si>
    <r>
      <rPr>
        <sz val="14"/>
        <rFont val="宋体"/>
        <charset val="134"/>
      </rPr>
      <t>全县</t>
    </r>
    <r>
      <rPr>
        <sz val="14"/>
        <rFont val="Times New Roman"/>
        <charset val="134"/>
      </rPr>
      <t>15</t>
    </r>
    <r>
      <rPr>
        <sz val="14"/>
        <rFont val="宋体"/>
        <charset val="134"/>
      </rPr>
      <t>个乡镇县、乡、村道</t>
    </r>
    <r>
      <rPr>
        <sz val="14"/>
        <rFont val="Times New Roman"/>
        <charset val="134"/>
      </rPr>
      <t xml:space="preserve"> </t>
    </r>
    <r>
      <rPr>
        <sz val="14"/>
        <rFont val="宋体"/>
        <charset val="134"/>
      </rPr>
      <t>路面损坏部分进行修补，修补面积</t>
    </r>
    <r>
      <rPr>
        <sz val="14"/>
        <rFont val="Times New Roman"/>
        <charset val="134"/>
      </rPr>
      <t>10</t>
    </r>
    <r>
      <rPr>
        <sz val="14"/>
        <rFont val="宋体"/>
        <charset val="134"/>
      </rPr>
      <t>万平方米。</t>
    </r>
  </si>
  <si>
    <t>PSX-2025-071</t>
  </si>
  <si>
    <r>
      <rPr>
        <sz val="14"/>
        <rFont val="宋体"/>
        <charset val="134"/>
      </rPr>
      <t>皮山县</t>
    </r>
    <r>
      <rPr>
        <sz val="14"/>
        <rFont val="Times New Roman"/>
        <charset val="134"/>
      </rPr>
      <t>2025</t>
    </r>
    <r>
      <rPr>
        <sz val="14"/>
        <rFont val="宋体"/>
        <charset val="134"/>
      </rPr>
      <t>年机电井维修养护项目</t>
    </r>
  </si>
  <si>
    <t>改建</t>
  </si>
  <si>
    <r>
      <rPr>
        <sz val="14"/>
        <rFont val="宋体"/>
        <charset val="134"/>
      </rPr>
      <t>更换水泵</t>
    </r>
    <r>
      <rPr>
        <sz val="14"/>
        <rFont val="Times New Roman"/>
        <charset val="134"/>
      </rPr>
      <t>38</t>
    </r>
    <r>
      <rPr>
        <sz val="14"/>
        <rFont val="宋体"/>
        <charset val="134"/>
      </rPr>
      <t>台，维修井房</t>
    </r>
    <r>
      <rPr>
        <sz val="14"/>
        <rFont val="Times New Roman"/>
        <charset val="134"/>
      </rPr>
      <t>39</t>
    </r>
    <r>
      <rPr>
        <sz val="14"/>
        <rFont val="宋体"/>
        <charset val="134"/>
      </rPr>
      <t>座，更换变压器、变压器、电缆线及配件</t>
    </r>
  </si>
  <si>
    <t>通过该项目的实施，保障农田灌溉，提高规模化种植水平，提升粮食产能，加快农业发展，增加农户收入；</t>
  </si>
  <si>
    <t>PSX-2025-042</t>
  </si>
  <si>
    <t>皮山县皮西那乡2025年壮大村集体经济项目</t>
  </si>
  <si>
    <t>2025年5月-9月</t>
  </si>
  <si>
    <t>皮西那乡</t>
  </si>
  <si>
    <t>对皮西那乡500亩樱桃园进行提升改造，安装水肥一体化智能灌溉系统，建设500方蓄水池及泵房1座，并安装其他附属配套设施。</t>
  </si>
  <si>
    <t>皮西那乡人民政府</t>
  </si>
  <si>
    <t>陈玉龙</t>
  </si>
  <si>
    <t>项目实施后将成为推动皮西那乡农业现代化的有效抓手，提高皮西那乡农业科技化水平，解放劳动力，提高皮西那乡劳动力就业率。同时项目实施后也可为皮西那乡乃至皮山县打造出农业现代化的一张亮丽名片。</t>
  </si>
  <si>
    <t>PSX-2025-022</t>
  </si>
  <si>
    <r>
      <rPr>
        <sz val="14"/>
        <rFont val="宋体"/>
        <charset val="134"/>
      </rPr>
      <t>皮山县阔什塔格镇</t>
    </r>
    <r>
      <rPr>
        <sz val="14"/>
        <rFont val="Times New Roman"/>
        <charset val="134"/>
      </rPr>
      <t>2025</t>
    </r>
    <r>
      <rPr>
        <sz val="14"/>
        <rFont val="宋体"/>
        <charset val="134"/>
      </rPr>
      <t>年土地碎片化治理项目</t>
    </r>
  </si>
  <si>
    <r>
      <rPr>
        <sz val="14"/>
        <rFont val="Times New Roman"/>
        <charset val="134"/>
      </rPr>
      <t>2025</t>
    </r>
    <r>
      <rPr>
        <sz val="14"/>
        <rFont val="宋体"/>
        <charset val="134"/>
      </rPr>
      <t>年</t>
    </r>
    <r>
      <rPr>
        <sz val="14"/>
        <rFont val="Times New Roman"/>
        <charset val="134"/>
      </rPr>
      <t>1</t>
    </r>
    <r>
      <rPr>
        <sz val="14"/>
        <rFont val="宋体"/>
        <charset val="134"/>
      </rPr>
      <t>月</t>
    </r>
    <r>
      <rPr>
        <sz val="14"/>
        <rFont val="Times New Roman"/>
        <charset val="134"/>
      </rPr>
      <t>-2025</t>
    </r>
    <r>
      <rPr>
        <sz val="14"/>
        <rFont val="宋体"/>
        <charset val="134"/>
      </rPr>
      <t>年</t>
    </r>
    <r>
      <rPr>
        <sz val="14"/>
        <rFont val="Times New Roman"/>
        <charset val="134"/>
      </rPr>
      <t>10</t>
    </r>
    <r>
      <rPr>
        <sz val="14"/>
        <rFont val="宋体"/>
        <charset val="134"/>
      </rPr>
      <t>月</t>
    </r>
  </si>
  <si>
    <t>阔什塔格镇</t>
  </si>
  <si>
    <r>
      <rPr>
        <sz val="14"/>
        <rFont val="宋体"/>
        <charset val="134"/>
      </rPr>
      <t>项目共计实施面积</t>
    </r>
    <r>
      <rPr>
        <sz val="14"/>
        <rFont val="Times New Roman"/>
        <charset val="134"/>
      </rPr>
      <t>0.36</t>
    </r>
    <r>
      <rPr>
        <sz val="14"/>
        <rFont val="宋体"/>
        <charset val="134"/>
      </rPr>
      <t>万亩，包括土地治理及必要附属配套工程。</t>
    </r>
  </si>
  <si>
    <t>阔什塔格镇人民政府</t>
  </si>
  <si>
    <r>
      <rPr>
        <sz val="14"/>
        <rFont val="宋体"/>
        <charset val="134"/>
      </rPr>
      <t>约麦尔江</t>
    </r>
    <r>
      <rPr>
        <sz val="14"/>
        <rFont val="Times New Roman"/>
        <charset val="134"/>
      </rPr>
      <t>·</t>
    </r>
    <r>
      <rPr>
        <sz val="14"/>
        <rFont val="宋体"/>
        <charset val="134"/>
      </rPr>
      <t>托合提</t>
    </r>
  </si>
  <si>
    <t>项目实施后，将实现机械化管理和规模经营，提高土地利用率，促进村集体和农牧民增收</t>
  </si>
  <si>
    <t>PSX-2025-055</t>
  </si>
  <si>
    <t>皮山县2025年克里阳乡农田水利配套建设项目</t>
  </si>
  <si>
    <t>尤勒滚加依村、亚开其克村、喀热曼村</t>
  </si>
  <si>
    <t>新建防渗渠支渠8公里，其中：品尼开发区建设5公里，配闸口2个；库塔木建设3公里，配涵洞1个及0.5公里地埋管一根。每公里85万元。</t>
  </si>
  <si>
    <r>
      <rPr>
        <sz val="14"/>
        <rFont val="宋体"/>
        <charset val="134"/>
      </rPr>
      <t>艾则孜</t>
    </r>
    <r>
      <rPr>
        <sz val="14"/>
        <rFont val="Times New Roman"/>
        <charset val="134"/>
      </rPr>
      <t>·</t>
    </r>
    <r>
      <rPr>
        <sz val="14"/>
        <rFont val="宋体"/>
        <charset val="134"/>
      </rPr>
      <t>阿布力米提</t>
    </r>
  </si>
  <si>
    <r>
      <rPr>
        <sz val="14"/>
        <rFont val="宋体"/>
        <charset val="134"/>
      </rPr>
      <t>可解决</t>
    </r>
    <r>
      <rPr>
        <sz val="14"/>
        <rFont val="Times New Roman"/>
        <charset val="134"/>
      </rPr>
      <t>347</t>
    </r>
    <r>
      <rPr>
        <sz val="14"/>
        <rFont val="宋体"/>
        <charset val="134"/>
      </rPr>
      <t>户</t>
    </r>
    <r>
      <rPr>
        <sz val="14"/>
        <rFont val="Times New Roman"/>
        <charset val="134"/>
      </rPr>
      <t>1363</t>
    </r>
    <r>
      <rPr>
        <sz val="14"/>
        <rFont val="宋体"/>
        <charset val="134"/>
      </rPr>
      <t>人</t>
    </r>
    <r>
      <rPr>
        <sz val="14"/>
        <rFont val="Times New Roman"/>
        <charset val="134"/>
      </rPr>
      <t>6500</t>
    </r>
    <r>
      <rPr>
        <sz val="14"/>
        <rFont val="宋体"/>
        <charset val="134"/>
      </rPr>
      <t>亩耕地灌溉用水问题，增加项目区农田产量，增加群众收入。</t>
    </r>
  </si>
  <si>
    <t>PSX-2025-072</t>
  </si>
  <si>
    <t>皮山县垴阿巴提塔吉克民族乡2025年特色种植配套设施建设项目</t>
  </si>
  <si>
    <r>
      <rPr>
        <sz val="14"/>
        <rFont val="Times New Roman"/>
        <charset val="134"/>
      </rPr>
      <t>2025</t>
    </r>
    <r>
      <rPr>
        <sz val="14"/>
        <rFont val="宋体"/>
        <charset val="134"/>
      </rPr>
      <t>年</t>
    </r>
    <r>
      <rPr>
        <sz val="14"/>
        <rFont val="Times New Roman"/>
        <charset val="134"/>
      </rPr>
      <t>1</t>
    </r>
    <r>
      <rPr>
        <sz val="14"/>
        <rFont val="宋体"/>
        <charset val="134"/>
      </rPr>
      <t>月</t>
    </r>
    <r>
      <rPr>
        <sz val="14"/>
        <rFont val="Times New Roman"/>
        <charset val="134"/>
      </rPr>
      <t>-2025</t>
    </r>
    <r>
      <rPr>
        <sz val="14"/>
        <rFont val="宋体"/>
        <charset val="134"/>
      </rPr>
      <t>年</t>
    </r>
    <r>
      <rPr>
        <sz val="14"/>
        <rFont val="Times New Roman"/>
        <charset val="134"/>
      </rPr>
      <t>8</t>
    </r>
    <r>
      <rPr>
        <sz val="14"/>
        <rFont val="宋体"/>
        <charset val="134"/>
      </rPr>
      <t>月</t>
    </r>
  </si>
  <si>
    <t>塔吉克乡</t>
  </si>
  <si>
    <t>铺设100亩雪菊种植喷灌设施，铺设30亩蔬菜大棚喷灌设施。</t>
  </si>
  <si>
    <t>塔吉克乡人民政府</t>
  </si>
  <si>
    <t>早热古丽·依斯拉木</t>
  </si>
  <si>
    <t>通过该项目的实施，可以有效提高塔吉克乡蔬菜大棚及雪菊产量和成效，节约利用水资源，增加居民收入。</t>
  </si>
  <si>
    <t>PSX-2025-068</t>
  </si>
  <si>
    <t>木奎拉乡和佳新村2025年节水灌溉项目</t>
  </si>
  <si>
    <t>易地搬迁后扶类</t>
  </si>
  <si>
    <t>皮山县木奎拉乡和佳新村</t>
  </si>
  <si>
    <r>
      <rPr>
        <sz val="14"/>
        <rFont val="宋体"/>
        <charset val="134"/>
      </rPr>
      <t>建设30000立方米沉沙池1座，灌溉面积</t>
    </r>
    <r>
      <rPr>
        <sz val="14"/>
        <rFont val="Times New Roman"/>
        <charset val="134"/>
      </rPr>
      <t>6500</t>
    </r>
    <r>
      <rPr>
        <sz val="14"/>
        <rFont val="宋体"/>
        <charset val="134"/>
      </rPr>
      <t>亩，配套引水渠、管网等附属设施。</t>
    </r>
  </si>
  <si>
    <t>立方米</t>
  </si>
  <si>
    <t>约麦尔·阿卜杜米吉提</t>
  </si>
  <si>
    <t>通过该项目的实施，保障农田灌溉，提高规模化种植水平，加快农业发展，增加农户收入；</t>
  </si>
  <si>
    <t>PSX-2025-034</t>
  </si>
  <si>
    <r>
      <rPr>
        <sz val="14"/>
        <rFont val="宋体"/>
        <charset val="134"/>
      </rPr>
      <t>皮山县乔达乡</t>
    </r>
    <r>
      <rPr>
        <sz val="14"/>
        <rFont val="Times New Roman"/>
        <charset val="134"/>
      </rPr>
      <t>2025</t>
    </r>
    <r>
      <rPr>
        <sz val="14"/>
        <rFont val="宋体"/>
        <charset val="134"/>
      </rPr>
      <t>年土地碎片化治理项目</t>
    </r>
  </si>
  <si>
    <t>帕格子托格拉克农场村、结依乃克村、恰尔巴格村</t>
  </si>
  <si>
    <t>对1600亩土地开展碎片化整治工作，其中：结依乃克村1035亩、恰尔巴格村565亩，建设泵房、沉砂池及铺设管网等附属配套设施。</t>
  </si>
  <si>
    <t>通过实施该项目能够有效的进行节水灌溉，提高农作物产量。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</si>
</sst>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General&quot;万&quot;"/>
  </numFmts>
  <fonts count="34">
    <font>
      <sz val="11"/>
      <color theme="1"/>
      <name val="宋体"/>
      <charset val="134"/>
      <scheme val="minor"/>
    </font>
    <font>
      <sz val="11"/>
      <name val="方正小标宋简体"/>
      <charset val="134"/>
    </font>
    <font>
      <b/>
      <sz val="14"/>
      <name val="黑体"/>
      <charset val="134"/>
    </font>
    <font>
      <b/>
      <sz val="14"/>
      <name val="方正公文楷体"/>
      <charset val="134"/>
    </font>
    <font>
      <sz val="14"/>
      <name val="方正公文楷体"/>
      <charset val="134"/>
    </font>
    <font>
      <sz val="14"/>
      <name val="宋体"/>
      <charset val="134"/>
      <scheme val="minor"/>
    </font>
    <font>
      <sz val="11"/>
      <name val="宋体"/>
      <charset val="134"/>
      <scheme val="minor"/>
    </font>
    <font>
      <sz val="11"/>
      <name val="Times New Roman"/>
      <charset val="134"/>
    </font>
    <font>
      <sz val="24"/>
      <name val="方正小标宋简体"/>
      <charset val="134"/>
    </font>
    <font>
      <sz val="14"/>
      <name val="宋体"/>
      <charset val="134"/>
    </font>
    <font>
      <sz val="12"/>
      <name val="宋体"/>
      <charset val="134"/>
    </font>
    <font>
      <sz val="14"/>
      <name val="Times New Roman"/>
      <charset val="134"/>
    </font>
    <font>
      <sz val="11"/>
      <name val="宋体"/>
      <charset val="134"/>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1" fillId="0" borderId="0" applyNumberFormat="0" applyFill="0" applyBorder="0" applyAlignment="0" applyProtection="0">
      <alignment vertical="center"/>
    </xf>
    <xf numFmtId="0" fontId="22" fillId="3" borderId="11" applyNumberFormat="0" applyAlignment="0" applyProtection="0">
      <alignment vertical="center"/>
    </xf>
    <xf numFmtId="0" fontId="23" fillId="4" borderId="12" applyNumberFormat="0" applyAlignment="0" applyProtection="0">
      <alignment vertical="center"/>
    </xf>
    <xf numFmtId="0" fontId="24" fillId="4" borderId="11" applyNumberFormat="0" applyAlignment="0" applyProtection="0">
      <alignment vertical="center"/>
    </xf>
    <xf numFmtId="0" fontId="25" fillId="5" borderId="13" applyNumberFormat="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55">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xf numFmtId="0" fontId="5" fillId="0" borderId="0" xfId="0" applyFont="1" applyFill="1" applyAlignment="1"/>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5" fillId="0" borderId="0" xfId="0" applyFont="1" applyFill="1" applyAlignment="1">
      <alignment horizontal="center" vertical="center"/>
    </xf>
    <xf numFmtId="0" fontId="7" fillId="0" borderId="0" xfId="0" applyFont="1" applyFill="1" applyAlignment="1">
      <alignment horizontal="center" vertical="center" wrapText="1"/>
    </xf>
    <xf numFmtId="0" fontId="7" fillId="0" borderId="0" xfId="0" applyFont="1" applyFill="1" applyAlignment="1">
      <alignment horizontal="left" vertical="center" wrapText="1"/>
    </xf>
    <xf numFmtId="176" fontId="7" fillId="0" borderId="0" xfId="0" applyNumberFormat="1" applyFont="1" applyFill="1" applyAlignment="1">
      <alignment horizontal="center" vertical="center" wrapText="1"/>
    </xf>
    <xf numFmtId="0" fontId="6" fillId="0" borderId="0" xfId="0" applyFont="1" applyFill="1" applyAlignment="1"/>
    <xf numFmtId="0" fontId="8"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left" vertical="center" wrapText="1"/>
    </xf>
    <xf numFmtId="176" fontId="2" fillId="0" borderId="1"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76" fontId="2" fillId="0" borderId="4" xfId="0" applyNumberFormat="1" applyFont="1" applyFill="1" applyBorder="1" applyAlignment="1">
      <alignment horizontal="center" vertical="center" wrapText="1"/>
    </xf>
    <xf numFmtId="176" fontId="2" fillId="0" borderId="5"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xf>
    <xf numFmtId="177" fontId="9" fillId="0" borderId="1" xfId="0" applyNumberFormat="1" applyFont="1" applyFill="1" applyBorder="1" applyAlignment="1">
      <alignment horizontal="center" vertical="center"/>
    </xf>
    <xf numFmtId="176"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176" fontId="7" fillId="0" borderId="1" xfId="0" applyNumberFormat="1" applyFont="1" applyFill="1" applyBorder="1" applyAlignment="1">
      <alignment horizontal="center" vertical="center" wrapText="1"/>
    </xf>
    <xf numFmtId="0" fontId="11"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4" fillId="0" borderId="0" xfId="0" applyFont="1" applyFill="1" applyAlignment="1">
      <alignment horizontal="center"/>
    </xf>
    <xf numFmtId="176" fontId="11" fillId="0" borderId="2" xfId="0" applyNumberFormat="1" applyFont="1" applyFill="1" applyBorder="1" applyAlignment="1">
      <alignment horizontal="center" vertical="center" wrapText="1"/>
    </xf>
    <xf numFmtId="0" fontId="5" fillId="0" borderId="1" xfId="0" applyFont="1" applyFill="1" applyBorder="1" applyAlignment="1">
      <alignment horizontal="center"/>
    </xf>
    <xf numFmtId="178" fontId="11" fillId="0" borderId="2" xfId="0" applyNumberFormat="1"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7" fontId="13" fillId="0" borderId="1"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53"/>
  <sheetViews>
    <sheetView tabSelected="1" view="pageBreakPreview" zoomScale="50" zoomScaleNormal="70" workbookViewId="0">
      <pane xSplit="3" ySplit="5" topLeftCell="D11" activePane="bottomRight" state="frozen"/>
      <selection/>
      <selection pane="topRight"/>
      <selection pane="bottomLeft"/>
      <selection pane="bottomRight" activeCell="Q16" sqref="Q16"/>
    </sheetView>
  </sheetViews>
  <sheetFormatPr defaultColWidth="9" defaultRowHeight="14.4"/>
  <cols>
    <col min="1" max="1" width="5.42592592592593" style="10" customWidth="1"/>
    <col min="2" max="2" width="13.2314814814815" style="10" hidden="1" customWidth="1"/>
    <col min="3" max="3" width="16.7314814814815" style="10" customWidth="1"/>
    <col min="4" max="4" width="9.77777777777778" style="10" customWidth="1"/>
    <col min="5" max="5" width="6.77777777777778" style="10" customWidth="1"/>
    <col min="6" max="6" width="12.5" style="10" customWidth="1"/>
    <col min="7" max="7" width="14.3796296296296" style="10" customWidth="1"/>
    <col min="8" max="8" width="62.9351851851852" style="11" customWidth="1"/>
    <col min="9" max="9" width="5.75" style="10" hidden="1" customWidth="1"/>
    <col min="10" max="10" width="7.44444444444444" style="10" hidden="1" customWidth="1"/>
    <col min="11" max="11" width="8.58333333333333" style="10" customWidth="1"/>
    <col min="12" max="12" width="8.02777777777778" style="10" customWidth="1"/>
    <col min="13" max="13" width="19.1944444444444" style="10" customWidth="1"/>
    <col min="14" max="14" width="8.02777777777778" style="10" customWidth="1"/>
    <col min="15" max="15" width="15.537037037037" style="12" customWidth="1"/>
    <col min="16" max="16" width="14.5555555555556" style="12" customWidth="1"/>
    <col min="17" max="17" width="16.0740740740741" style="12" customWidth="1"/>
    <col min="18" max="22" width="15.1388888888889" style="12" customWidth="1"/>
    <col min="23" max="23" width="8.39814814814815" style="12" hidden="1" customWidth="1"/>
    <col min="24" max="24" width="7.77777777777778" style="12" hidden="1" customWidth="1"/>
    <col min="25" max="25" width="7.84259259259259" style="12" hidden="1" customWidth="1"/>
    <col min="26" max="26" width="46.0277777777778" style="10" customWidth="1"/>
    <col min="27" max="27" width="19.0833333333333" style="8" customWidth="1"/>
    <col min="28" max="29" width="15.8796296296296" style="13"/>
    <col min="30" max="16384" width="9" style="13"/>
  </cols>
  <sheetData>
    <row r="1" s="1" customFormat="1" ht="37" customHeight="1" spans="1:26">
      <c r="A1" s="14" t="s">
        <v>0</v>
      </c>
      <c r="B1" s="14"/>
      <c r="C1" s="14"/>
      <c r="D1" s="14"/>
      <c r="E1" s="14"/>
      <c r="F1" s="14"/>
      <c r="G1" s="14"/>
      <c r="H1" s="14"/>
      <c r="I1" s="14"/>
      <c r="J1" s="14"/>
      <c r="K1" s="14"/>
      <c r="L1" s="14"/>
      <c r="M1" s="14"/>
      <c r="N1" s="14"/>
      <c r="O1" s="14"/>
      <c r="P1" s="14"/>
      <c r="Q1" s="14"/>
      <c r="R1" s="14"/>
      <c r="S1" s="14"/>
      <c r="T1" s="14"/>
      <c r="U1" s="14"/>
      <c r="V1" s="14"/>
      <c r="W1" s="14"/>
      <c r="X1" s="14"/>
      <c r="Y1" s="14"/>
      <c r="Z1" s="14"/>
    </row>
    <row r="2" s="2" customFormat="1" ht="30" customHeight="1" spans="1:26">
      <c r="A2" s="15" t="s">
        <v>1</v>
      </c>
      <c r="B2" s="15" t="s">
        <v>2</v>
      </c>
      <c r="C2" s="15" t="s">
        <v>3</v>
      </c>
      <c r="D2" s="15" t="s">
        <v>4</v>
      </c>
      <c r="E2" s="15" t="s">
        <v>5</v>
      </c>
      <c r="F2" s="15" t="s">
        <v>6</v>
      </c>
      <c r="G2" s="15" t="s">
        <v>7</v>
      </c>
      <c r="H2" s="15" t="s">
        <v>8</v>
      </c>
      <c r="I2" s="15" t="s">
        <v>9</v>
      </c>
      <c r="J2" s="15" t="s">
        <v>10</v>
      </c>
      <c r="K2" s="15" t="s">
        <v>11</v>
      </c>
      <c r="L2" s="31" t="s">
        <v>12</v>
      </c>
      <c r="M2" s="32" t="s">
        <v>13</v>
      </c>
      <c r="N2" s="31" t="s">
        <v>14</v>
      </c>
      <c r="O2" s="31" t="s">
        <v>15</v>
      </c>
      <c r="P2" s="31"/>
      <c r="Q2" s="31"/>
      <c r="R2" s="31"/>
      <c r="S2" s="31"/>
      <c r="T2" s="31"/>
      <c r="U2" s="31"/>
      <c r="V2" s="31"/>
      <c r="W2" s="31"/>
      <c r="X2" s="31"/>
      <c r="Y2" s="31"/>
      <c r="Z2" s="15" t="s">
        <v>16</v>
      </c>
    </row>
    <row r="3" s="2" customFormat="1" ht="30" customHeight="1" spans="1:26">
      <c r="A3" s="15"/>
      <c r="B3" s="15"/>
      <c r="C3" s="15"/>
      <c r="D3" s="15"/>
      <c r="E3" s="15"/>
      <c r="F3" s="15"/>
      <c r="G3" s="15"/>
      <c r="H3" s="15"/>
      <c r="I3" s="15"/>
      <c r="J3" s="15"/>
      <c r="K3" s="15"/>
      <c r="L3" s="31"/>
      <c r="M3" s="33"/>
      <c r="N3" s="31"/>
      <c r="O3" s="31" t="s">
        <v>17</v>
      </c>
      <c r="P3" s="32" t="s">
        <v>18</v>
      </c>
      <c r="Q3" s="31" t="s">
        <v>19</v>
      </c>
      <c r="R3" s="31"/>
      <c r="S3" s="31"/>
      <c r="T3" s="31"/>
      <c r="U3" s="31"/>
      <c r="V3" s="31" t="s">
        <v>20</v>
      </c>
      <c r="W3" s="31" t="s">
        <v>21</v>
      </c>
      <c r="X3" s="31"/>
      <c r="Y3" s="31"/>
      <c r="Z3" s="15"/>
    </row>
    <row r="4" s="2" customFormat="1" ht="30" customHeight="1" spans="1:26">
      <c r="A4" s="15"/>
      <c r="B4" s="15"/>
      <c r="C4" s="15"/>
      <c r="D4" s="15"/>
      <c r="E4" s="15"/>
      <c r="F4" s="15"/>
      <c r="G4" s="15"/>
      <c r="H4" s="15"/>
      <c r="I4" s="15"/>
      <c r="J4" s="15"/>
      <c r="K4" s="15"/>
      <c r="L4" s="31"/>
      <c r="M4" s="34"/>
      <c r="N4" s="31"/>
      <c r="O4" s="31"/>
      <c r="P4" s="33"/>
      <c r="Q4" s="31" t="s">
        <v>22</v>
      </c>
      <c r="R4" s="32" t="s">
        <v>23</v>
      </c>
      <c r="S4" s="32" t="s">
        <v>24</v>
      </c>
      <c r="T4" s="32" t="s">
        <v>25</v>
      </c>
      <c r="U4" s="32" t="s">
        <v>26</v>
      </c>
      <c r="V4" s="31"/>
      <c r="W4" s="31" t="s">
        <v>22</v>
      </c>
      <c r="X4" s="31" t="s">
        <v>18</v>
      </c>
      <c r="Y4" s="31" t="s">
        <v>27</v>
      </c>
      <c r="Z4" s="15"/>
    </row>
    <row r="5" s="3" customFormat="1" ht="40" customHeight="1" spans="1:27">
      <c r="A5" s="16"/>
      <c r="B5" s="16"/>
      <c r="C5" s="16"/>
      <c r="D5" s="16"/>
      <c r="E5" s="16"/>
      <c r="F5" s="16"/>
      <c r="G5" s="16"/>
      <c r="H5" s="16"/>
      <c r="I5" s="35"/>
      <c r="J5" s="35"/>
      <c r="K5" s="35"/>
      <c r="L5" s="35"/>
      <c r="M5" s="35"/>
      <c r="N5" s="35"/>
      <c r="O5" s="36">
        <f t="shared" ref="O5:Y5" si="0">SUBTOTAL(109,O6:O56)</f>
        <v>126864.042</v>
      </c>
      <c r="P5" s="36">
        <f t="shared" si="0"/>
        <v>41051.568072</v>
      </c>
      <c r="Q5" s="36">
        <f t="shared" si="0"/>
        <v>69216.54837</v>
      </c>
      <c r="R5" s="36">
        <f t="shared" si="0"/>
        <v>56357.919992</v>
      </c>
      <c r="S5" s="36">
        <f t="shared" si="0"/>
        <v>9558.628378</v>
      </c>
      <c r="T5" s="36">
        <f t="shared" si="0"/>
        <v>3000</v>
      </c>
      <c r="U5" s="36">
        <f t="shared" si="0"/>
        <v>300</v>
      </c>
      <c r="V5" s="36">
        <f t="shared" si="0"/>
        <v>16595.925558</v>
      </c>
      <c r="W5" s="36">
        <f t="shared" si="0"/>
        <v>0</v>
      </c>
      <c r="X5" s="36">
        <f t="shared" si="0"/>
        <v>0</v>
      </c>
      <c r="Y5" s="36">
        <f t="shared" si="0"/>
        <v>0</v>
      </c>
      <c r="Z5" s="36"/>
      <c r="AA5" s="3">
        <v>0.205816</v>
      </c>
    </row>
    <row r="6" s="4" customFormat="1" ht="133" customHeight="1" spans="1:26">
      <c r="A6" s="17">
        <v>1</v>
      </c>
      <c r="B6" s="18" t="s">
        <v>28</v>
      </c>
      <c r="C6" s="19" t="s">
        <v>29</v>
      </c>
      <c r="D6" s="19" t="s">
        <v>30</v>
      </c>
      <c r="E6" s="19" t="s">
        <v>31</v>
      </c>
      <c r="F6" s="19" t="s">
        <v>32</v>
      </c>
      <c r="G6" s="19" t="s">
        <v>33</v>
      </c>
      <c r="H6" s="19" t="s">
        <v>34</v>
      </c>
      <c r="I6" s="19" t="s">
        <v>35</v>
      </c>
      <c r="J6" s="19">
        <v>16</v>
      </c>
      <c r="K6" s="19" t="s">
        <v>36</v>
      </c>
      <c r="L6" s="19" t="s">
        <v>37</v>
      </c>
      <c r="M6" s="19" t="s">
        <v>38</v>
      </c>
      <c r="N6" s="19" t="s">
        <v>39</v>
      </c>
      <c r="O6" s="37">
        <v>15300</v>
      </c>
      <c r="P6" s="38"/>
      <c r="Q6" s="37">
        <v>15300</v>
      </c>
      <c r="R6" s="38">
        <v>14300</v>
      </c>
      <c r="S6" s="38">
        <v>1000</v>
      </c>
      <c r="T6" s="38"/>
      <c r="U6" s="38"/>
      <c r="V6" s="38"/>
      <c r="W6" s="38">
        <f t="shared" ref="W6:W10" si="1">SUM(X6:Y6)</f>
        <v>0</v>
      </c>
      <c r="X6" s="38"/>
      <c r="Y6" s="38"/>
      <c r="Z6" s="51" t="s">
        <v>40</v>
      </c>
    </row>
    <row r="7" s="4" customFormat="1" ht="133" customHeight="1" spans="1:26">
      <c r="A7" s="17">
        <v>2</v>
      </c>
      <c r="B7" s="18" t="s">
        <v>41</v>
      </c>
      <c r="C7" s="19" t="s">
        <v>42</v>
      </c>
      <c r="D7" s="19" t="s">
        <v>43</v>
      </c>
      <c r="E7" s="19" t="s">
        <v>31</v>
      </c>
      <c r="F7" s="19" t="s">
        <v>32</v>
      </c>
      <c r="G7" s="19" t="s">
        <v>44</v>
      </c>
      <c r="H7" s="19" t="s">
        <v>45</v>
      </c>
      <c r="I7" s="19" t="s">
        <v>35</v>
      </c>
      <c r="J7" s="19">
        <v>3090</v>
      </c>
      <c r="K7" s="19" t="s">
        <v>46</v>
      </c>
      <c r="L7" s="19" t="s">
        <v>46</v>
      </c>
      <c r="M7" s="19" t="s">
        <v>38</v>
      </c>
      <c r="N7" s="19" t="s">
        <v>47</v>
      </c>
      <c r="O7" s="37">
        <v>6489</v>
      </c>
      <c r="P7" s="37"/>
      <c r="Q7" s="37">
        <v>6489</v>
      </c>
      <c r="R7" s="37">
        <v>6489</v>
      </c>
      <c r="S7" s="38"/>
      <c r="T7" s="38"/>
      <c r="U7" s="38"/>
      <c r="V7" s="38"/>
      <c r="W7" s="38">
        <f t="shared" si="1"/>
        <v>0</v>
      </c>
      <c r="X7" s="38"/>
      <c r="Y7" s="38"/>
      <c r="Z7" s="51" t="s">
        <v>48</v>
      </c>
    </row>
    <row r="8" s="5" customFormat="1" ht="103" customHeight="1" spans="1:27">
      <c r="A8" s="17">
        <v>3</v>
      </c>
      <c r="B8" s="18" t="s">
        <v>49</v>
      </c>
      <c r="C8" s="19" t="s">
        <v>50</v>
      </c>
      <c r="D8" s="19" t="s">
        <v>30</v>
      </c>
      <c r="E8" s="19" t="s">
        <v>31</v>
      </c>
      <c r="F8" s="19" t="s">
        <v>32</v>
      </c>
      <c r="G8" s="19" t="s">
        <v>44</v>
      </c>
      <c r="H8" s="19" t="s">
        <v>51</v>
      </c>
      <c r="I8" s="19" t="s">
        <v>52</v>
      </c>
      <c r="J8" s="19" t="s">
        <v>52</v>
      </c>
      <c r="K8" s="39" t="s">
        <v>53</v>
      </c>
      <c r="L8" s="19" t="s">
        <v>53</v>
      </c>
      <c r="M8" s="19" t="s">
        <v>38</v>
      </c>
      <c r="N8" s="19" t="s">
        <v>54</v>
      </c>
      <c r="O8" s="37">
        <v>2700</v>
      </c>
      <c r="P8" s="37"/>
      <c r="Q8" s="38">
        <v>2700</v>
      </c>
      <c r="R8" s="38">
        <v>2400</v>
      </c>
      <c r="S8" s="38"/>
      <c r="T8" s="38"/>
      <c r="U8" s="38">
        <v>300</v>
      </c>
      <c r="V8" s="38"/>
      <c r="W8" s="38">
        <f t="shared" si="1"/>
        <v>0</v>
      </c>
      <c r="X8" s="38"/>
      <c r="Y8" s="38"/>
      <c r="Z8" s="51" t="s">
        <v>55</v>
      </c>
      <c r="AA8" s="4"/>
    </row>
    <row r="9" s="5" customFormat="1" ht="103" customHeight="1" spans="1:27">
      <c r="A9" s="17">
        <v>4</v>
      </c>
      <c r="B9" s="18" t="s">
        <v>56</v>
      </c>
      <c r="C9" s="19" t="s">
        <v>57</v>
      </c>
      <c r="D9" s="19" t="s">
        <v>58</v>
      </c>
      <c r="E9" s="19" t="s">
        <v>31</v>
      </c>
      <c r="F9" s="19" t="s">
        <v>32</v>
      </c>
      <c r="G9" s="19" t="s">
        <v>44</v>
      </c>
      <c r="H9" s="19" t="s">
        <v>59</v>
      </c>
      <c r="I9" s="19" t="s">
        <v>60</v>
      </c>
      <c r="J9" s="19">
        <v>4500</v>
      </c>
      <c r="K9" s="19" t="s">
        <v>61</v>
      </c>
      <c r="L9" s="19" t="s">
        <v>61</v>
      </c>
      <c r="M9" s="19" t="s">
        <v>38</v>
      </c>
      <c r="N9" s="39" t="s">
        <v>62</v>
      </c>
      <c r="O9" s="37">
        <v>1350</v>
      </c>
      <c r="P9" s="37"/>
      <c r="Q9" s="38">
        <v>1350</v>
      </c>
      <c r="R9" s="38">
        <v>1350</v>
      </c>
      <c r="S9" s="38"/>
      <c r="T9" s="38"/>
      <c r="U9" s="38"/>
      <c r="V9" s="38"/>
      <c r="W9" s="38">
        <f t="shared" si="1"/>
        <v>0</v>
      </c>
      <c r="X9" s="38"/>
      <c r="Y9" s="38"/>
      <c r="Z9" s="51" t="s">
        <v>63</v>
      </c>
      <c r="AA9" s="4"/>
    </row>
    <row r="10" s="5" customFormat="1" ht="95" customHeight="1" spans="1:27">
      <c r="A10" s="17">
        <v>5</v>
      </c>
      <c r="B10" s="18" t="s">
        <v>64</v>
      </c>
      <c r="C10" s="19" t="s">
        <v>65</v>
      </c>
      <c r="D10" s="19" t="s">
        <v>43</v>
      </c>
      <c r="E10" s="19" t="s">
        <v>31</v>
      </c>
      <c r="F10" s="19" t="s">
        <v>32</v>
      </c>
      <c r="G10" s="19" t="s">
        <v>44</v>
      </c>
      <c r="H10" s="19" t="s">
        <v>66</v>
      </c>
      <c r="I10" s="19" t="s">
        <v>60</v>
      </c>
      <c r="J10" s="19">
        <v>1340</v>
      </c>
      <c r="K10" s="19" t="s">
        <v>67</v>
      </c>
      <c r="L10" s="19" t="s">
        <v>67</v>
      </c>
      <c r="M10" s="19" t="s">
        <v>38</v>
      </c>
      <c r="N10" s="19" t="s">
        <v>68</v>
      </c>
      <c r="O10" s="37">
        <v>1608</v>
      </c>
      <c r="P10" s="37"/>
      <c r="Q10" s="38">
        <v>1608</v>
      </c>
      <c r="R10" s="46"/>
      <c r="S10" s="38">
        <v>1608</v>
      </c>
      <c r="T10" s="38"/>
      <c r="U10" s="38"/>
      <c r="V10" s="38"/>
      <c r="W10" s="38">
        <f t="shared" si="1"/>
        <v>0</v>
      </c>
      <c r="X10" s="38"/>
      <c r="Y10" s="38"/>
      <c r="Z10" s="51" t="s">
        <v>69</v>
      </c>
      <c r="AA10" s="4">
        <f>1.7/6.5</f>
        <v>0.261538461538462</v>
      </c>
    </row>
    <row r="11" s="5" customFormat="1" ht="115" customHeight="1" spans="1:27">
      <c r="A11" s="17">
        <v>6</v>
      </c>
      <c r="B11" s="18" t="s">
        <v>70</v>
      </c>
      <c r="C11" s="19" t="s">
        <v>71</v>
      </c>
      <c r="D11" s="19" t="s">
        <v>58</v>
      </c>
      <c r="E11" s="19" t="s">
        <v>31</v>
      </c>
      <c r="F11" s="19" t="s">
        <v>72</v>
      </c>
      <c r="G11" s="19" t="s">
        <v>33</v>
      </c>
      <c r="H11" s="19" t="s">
        <v>73</v>
      </c>
      <c r="I11" s="19" t="s">
        <v>74</v>
      </c>
      <c r="J11" s="19">
        <v>15000</v>
      </c>
      <c r="K11" s="19" t="s">
        <v>75</v>
      </c>
      <c r="L11" s="19" t="s">
        <v>75</v>
      </c>
      <c r="M11" s="19" t="s">
        <v>76</v>
      </c>
      <c r="N11" s="37" t="s">
        <v>77</v>
      </c>
      <c r="O11" s="37">
        <v>90</v>
      </c>
      <c r="P11" s="37"/>
      <c r="Q11" s="38">
        <v>90</v>
      </c>
      <c r="R11" s="37">
        <v>90</v>
      </c>
      <c r="S11" s="38"/>
      <c r="T11" s="38"/>
      <c r="U11" s="38"/>
      <c r="V11" s="38"/>
      <c r="W11" s="38">
        <v>0</v>
      </c>
      <c r="X11" s="38"/>
      <c r="Y11" s="38"/>
      <c r="Z11" s="51" t="s">
        <v>78</v>
      </c>
      <c r="AA11" s="4"/>
    </row>
    <row r="12" s="5" customFormat="1" ht="115" customHeight="1" spans="1:27">
      <c r="A12" s="17">
        <v>7</v>
      </c>
      <c r="B12" s="18" t="s">
        <v>79</v>
      </c>
      <c r="C12" s="19" t="s">
        <v>80</v>
      </c>
      <c r="D12" s="19" t="s">
        <v>81</v>
      </c>
      <c r="E12" s="19" t="s">
        <v>31</v>
      </c>
      <c r="F12" s="19" t="s">
        <v>32</v>
      </c>
      <c r="G12" s="19" t="s">
        <v>44</v>
      </c>
      <c r="H12" s="19" t="s">
        <v>82</v>
      </c>
      <c r="I12" s="19" t="s">
        <v>52</v>
      </c>
      <c r="J12" s="19" t="s">
        <v>52</v>
      </c>
      <c r="K12" s="19" t="s">
        <v>53</v>
      </c>
      <c r="L12" s="19" t="s">
        <v>53</v>
      </c>
      <c r="M12" s="19" t="s">
        <v>38</v>
      </c>
      <c r="N12" s="19" t="s">
        <v>54</v>
      </c>
      <c r="O12" s="37">
        <v>250</v>
      </c>
      <c r="P12" s="37"/>
      <c r="Q12" s="38">
        <v>250</v>
      </c>
      <c r="R12" s="38">
        <v>250</v>
      </c>
      <c r="S12" s="38"/>
      <c r="T12" s="38"/>
      <c r="U12" s="38"/>
      <c r="V12" s="38"/>
      <c r="W12" s="38">
        <f t="shared" ref="W12:W18" si="2">SUM(X12:Y12)</f>
        <v>0</v>
      </c>
      <c r="X12" s="38"/>
      <c r="Y12" s="38"/>
      <c r="Z12" s="51" t="s">
        <v>83</v>
      </c>
      <c r="AA12" s="4"/>
    </row>
    <row r="13" s="5" customFormat="1" ht="104" customHeight="1" spans="1:27">
      <c r="A13" s="17">
        <v>8</v>
      </c>
      <c r="B13" s="18" t="s">
        <v>84</v>
      </c>
      <c r="C13" s="19" t="s">
        <v>85</v>
      </c>
      <c r="D13" s="19" t="s">
        <v>30</v>
      </c>
      <c r="E13" s="19" t="s">
        <v>31</v>
      </c>
      <c r="F13" s="19" t="s">
        <v>72</v>
      </c>
      <c r="G13" s="19" t="s">
        <v>86</v>
      </c>
      <c r="H13" s="19" t="s">
        <v>87</v>
      </c>
      <c r="I13" s="19"/>
      <c r="J13" s="19"/>
      <c r="K13" s="19" t="s">
        <v>53</v>
      </c>
      <c r="L13" s="19" t="s">
        <v>53</v>
      </c>
      <c r="M13" s="19" t="s">
        <v>88</v>
      </c>
      <c r="N13" s="39" t="s">
        <v>89</v>
      </c>
      <c r="O13" s="37">
        <v>92</v>
      </c>
      <c r="P13" s="37"/>
      <c r="Q13" s="38">
        <v>92</v>
      </c>
      <c r="R13" s="37">
        <v>92</v>
      </c>
      <c r="S13" s="38"/>
      <c r="T13" s="38"/>
      <c r="U13" s="38"/>
      <c r="V13" s="38"/>
      <c r="W13" s="38"/>
      <c r="X13" s="38"/>
      <c r="Y13" s="38"/>
      <c r="Z13" s="51" t="s">
        <v>90</v>
      </c>
      <c r="AA13" s="4"/>
    </row>
    <row r="14" s="5" customFormat="1" ht="143" customHeight="1" spans="1:27">
      <c r="A14" s="17">
        <v>9</v>
      </c>
      <c r="B14" s="18" t="s">
        <v>91</v>
      </c>
      <c r="C14" s="19" t="s">
        <v>92</v>
      </c>
      <c r="D14" s="19" t="s">
        <v>30</v>
      </c>
      <c r="E14" s="19" t="s">
        <v>93</v>
      </c>
      <c r="F14" s="19" t="s">
        <v>94</v>
      </c>
      <c r="G14" s="19" t="s">
        <v>95</v>
      </c>
      <c r="H14" s="20" t="s">
        <v>96</v>
      </c>
      <c r="I14" s="19" t="s">
        <v>97</v>
      </c>
      <c r="J14" s="19">
        <v>1</v>
      </c>
      <c r="K14" s="19" t="s">
        <v>98</v>
      </c>
      <c r="L14" s="19" t="s">
        <v>98</v>
      </c>
      <c r="M14" s="19" t="s">
        <v>38</v>
      </c>
      <c r="N14" s="38" t="s">
        <v>99</v>
      </c>
      <c r="O14" s="37">
        <v>1985.8</v>
      </c>
      <c r="P14" s="37">
        <v>716.273863</v>
      </c>
      <c r="Q14" s="38">
        <f t="shared" ref="Q14:Q22" si="3">O14-P14</f>
        <v>1269.526137</v>
      </c>
      <c r="R14" s="38">
        <v>1269.526137</v>
      </c>
      <c r="S14" s="38"/>
      <c r="T14" s="38"/>
      <c r="U14" s="38"/>
      <c r="V14" s="38"/>
      <c r="W14" s="38">
        <f t="shared" si="2"/>
        <v>0</v>
      </c>
      <c r="X14" s="38"/>
      <c r="Y14" s="38"/>
      <c r="Z14" s="51" t="s">
        <v>100</v>
      </c>
      <c r="AA14" s="4"/>
    </row>
    <row r="15" s="4" customFormat="1" ht="170" customHeight="1" spans="1:26">
      <c r="A15" s="17">
        <v>10</v>
      </c>
      <c r="B15" s="18" t="s">
        <v>101</v>
      </c>
      <c r="C15" s="19" t="s">
        <v>102</v>
      </c>
      <c r="D15" s="19" t="s">
        <v>30</v>
      </c>
      <c r="E15" s="19" t="s">
        <v>93</v>
      </c>
      <c r="F15" s="19" t="s">
        <v>103</v>
      </c>
      <c r="G15" s="19" t="s">
        <v>104</v>
      </c>
      <c r="H15" s="19" t="s">
        <v>105</v>
      </c>
      <c r="I15" s="19" t="s">
        <v>106</v>
      </c>
      <c r="J15" s="19">
        <v>22</v>
      </c>
      <c r="K15" s="19" t="s">
        <v>107</v>
      </c>
      <c r="L15" s="19" t="s">
        <v>107</v>
      </c>
      <c r="M15" s="19" t="s">
        <v>38</v>
      </c>
      <c r="N15" s="19" t="s">
        <v>108</v>
      </c>
      <c r="O15" s="38">
        <v>1778.85</v>
      </c>
      <c r="P15" s="37">
        <v>492.9421</v>
      </c>
      <c r="Q15" s="38">
        <f t="shared" si="3"/>
        <v>1285.9079</v>
      </c>
      <c r="R15" s="37">
        <v>1285.9079</v>
      </c>
      <c r="S15" s="38"/>
      <c r="T15" s="38"/>
      <c r="U15" s="38"/>
      <c r="V15" s="38"/>
      <c r="W15" s="38">
        <f t="shared" si="2"/>
        <v>0</v>
      </c>
      <c r="X15" s="38"/>
      <c r="Y15" s="38"/>
      <c r="Z15" s="51" t="s">
        <v>109</v>
      </c>
    </row>
    <row r="16" s="5" customFormat="1" ht="179" customHeight="1" spans="1:27">
      <c r="A16" s="17">
        <v>11</v>
      </c>
      <c r="B16" s="18" t="s">
        <v>110</v>
      </c>
      <c r="C16" s="19" t="s">
        <v>111</v>
      </c>
      <c r="D16" s="19" t="s">
        <v>30</v>
      </c>
      <c r="E16" s="19" t="s">
        <v>93</v>
      </c>
      <c r="F16" s="19" t="s">
        <v>103</v>
      </c>
      <c r="G16" s="19" t="s">
        <v>112</v>
      </c>
      <c r="H16" s="19" t="s">
        <v>113</v>
      </c>
      <c r="I16" s="19" t="s">
        <v>114</v>
      </c>
      <c r="J16" s="19">
        <v>3.663</v>
      </c>
      <c r="K16" s="19" t="s">
        <v>107</v>
      </c>
      <c r="L16" s="19" t="s">
        <v>107</v>
      </c>
      <c r="M16" s="19" t="s">
        <v>38</v>
      </c>
      <c r="N16" s="19" t="s">
        <v>108</v>
      </c>
      <c r="O16" s="38">
        <v>4593.82</v>
      </c>
      <c r="P16" s="37">
        <v>1244.339</v>
      </c>
      <c r="Q16" s="38">
        <f t="shared" si="3"/>
        <v>3349.481</v>
      </c>
      <c r="R16" s="38">
        <v>3349.481</v>
      </c>
      <c r="S16" s="38"/>
      <c r="T16" s="38"/>
      <c r="U16" s="38"/>
      <c r="V16" s="38"/>
      <c r="W16" s="38">
        <f t="shared" si="2"/>
        <v>0</v>
      </c>
      <c r="X16" s="38"/>
      <c r="Y16" s="38"/>
      <c r="Z16" s="51" t="s">
        <v>109</v>
      </c>
      <c r="AA16" s="4"/>
    </row>
    <row r="17" s="5" customFormat="1" ht="131" customHeight="1" spans="1:27">
      <c r="A17" s="17">
        <v>12</v>
      </c>
      <c r="B17" s="18" t="s">
        <v>115</v>
      </c>
      <c r="C17" s="19" t="s">
        <v>116</v>
      </c>
      <c r="D17" s="19" t="s">
        <v>117</v>
      </c>
      <c r="E17" s="19" t="s">
        <v>93</v>
      </c>
      <c r="F17" s="19" t="s">
        <v>103</v>
      </c>
      <c r="G17" s="19" t="s">
        <v>112</v>
      </c>
      <c r="H17" s="19" t="s">
        <v>118</v>
      </c>
      <c r="I17" s="19" t="s">
        <v>119</v>
      </c>
      <c r="J17" s="19">
        <v>64.36</v>
      </c>
      <c r="K17" s="19" t="s">
        <v>67</v>
      </c>
      <c r="L17" s="19" t="s">
        <v>67</v>
      </c>
      <c r="M17" s="19" t="s">
        <v>38</v>
      </c>
      <c r="N17" s="40" t="s">
        <v>68</v>
      </c>
      <c r="O17" s="37">
        <v>2800</v>
      </c>
      <c r="P17" s="37">
        <v>781.80153</v>
      </c>
      <c r="Q17" s="38">
        <f t="shared" si="3"/>
        <v>2018.19847</v>
      </c>
      <c r="R17" s="37">
        <v>2018.19847</v>
      </c>
      <c r="S17" s="38"/>
      <c r="T17" s="38"/>
      <c r="U17" s="38"/>
      <c r="V17" s="38"/>
      <c r="W17" s="38">
        <f t="shared" si="2"/>
        <v>0</v>
      </c>
      <c r="X17" s="38"/>
      <c r="Y17" s="38"/>
      <c r="Z17" s="51" t="s">
        <v>120</v>
      </c>
      <c r="AA17" s="4"/>
    </row>
    <row r="18" s="5" customFormat="1" ht="131" customHeight="1" spans="1:27">
      <c r="A18" s="17">
        <v>13</v>
      </c>
      <c r="B18" s="19" t="s">
        <v>121</v>
      </c>
      <c r="C18" s="19" t="s">
        <v>122</v>
      </c>
      <c r="D18" s="19" t="s">
        <v>117</v>
      </c>
      <c r="E18" s="19" t="s">
        <v>93</v>
      </c>
      <c r="F18" s="19" t="s">
        <v>103</v>
      </c>
      <c r="G18" s="19" t="s">
        <v>104</v>
      </c>
      <c r="H18" s="19" t="s">
        <v>123</v>
      </c>
      <c r="I18" s="19" t="s">
        <v>119</v>
      </c>
      <c r="J18" s="19">
        <v>15.79</v>
      </c>
      <c r="K18" s="19" t="s">
        <v>67</v>
      </c>
      <c r="L18" s="19" t="s">
        <v>67</v>
      </c>
      <c r="M18" s="19" t="s">
        <v>38</v>
      </c>
      <c r="N18" s="40" t="s">
        <v>68</v>
      </c>
      <c r="O18" s="37">
        <v>800</v>
      </c>
      <c r="P18" s="37">
        <v>232.2</v>
      </c>
      <c r="Q18" s="38">
        <f t="shared" si="3"/>
        <v>567.8</v>
      </c>
      <c r="R18" s="37">
        <v>567.8</v>
      </c>
      <c r="S18" s="38"/>
      <c r="T18" s="38"/>
      <c r="U18" s="38"/>
      <c r="V18" s="38"/>
      <c r="W18" s="38">
        <f t="shared" si="2"/>
        <v>0</v>
      </c>
      <c r="X18" s="38"/>
      <c r="Y18" s="38"/>
      <c r="Z18" s="51" t="s">
        <v>120</v>
      </c>
      <c r="AA18" s="4"/>
    </row>
    <row r="19" s="5" customFormat="1" ht="190" customHeight="1" spans="1:27">
      <c r="A19" s="17">
        <v>14</v>
      </c>
      <c r="B19" s="18" t="s">
        <v>124</v>
      </c>
      <c r="C19" s="19" t="s">
        <v>125</v>
      </c>
      <c r="D19" s="19" t="s">
        <v>30</v>
      </c>
      <c r="E19" s="19" t="s">
        <v>93</v>
      </c>
      <c r="F19" s="19" t="s">
        <v>126</v>
      </c>
      <c r="G19" s="19" t="s">
        <v>127</v>
      </c>
      <c r="H19" s="21" t="s">
        <v>128</v>
      </c>
      <c r="I19" s="19" t="s">
        <v>129</v>
      </c>
      <c r="J19" s="19">
        <v>23.156</v>
      </c>
      <c r="K19" s="19" t="s">
        <v>130</v>
      </c>
      <c r="L19" s="19" t="s">
        <v>131</v>
      </c>
      <c r="M19" s="19" t="s">
        <v>38</v>
      </c>
      <c r="N19" s="40" t="s">
        <v>132</v>
      </c>
      <c r="O19" s="37">
        <v>11859.55</v>
      </c>
      <c r="P19" s="37">
        <v>10579.624349</v>
      </c>
      <c r="Q19" s="38">
        <f t="shared" si="3"/>
        <v>1279.925651</v>
      </c>
      <c r="R19" s="37">
        <v>1279.925651</v>
      </c>
      <c r="S19" s="38"/>
      <c r="T19" s="38"/>
      <c r="U19" s="38"/>
      <c r="V19" s="38"/>
      <c r="W19" s="38"/>
      <c r="X19" s="38"/>
      <c r="Y19" s="38"/>
      <c r="Z19" s="51" t="s">
        <v>133</v>
      </c>
      <c r="AA19" s="4"/>
    </row>
    <row r="20" s="5" customFormat="1" ht="284" customHeight="1" spans="1:27">
      <c r="A20" s="17">
        <v>15</v>
      </c>
      <c r="B20" s="18" t="s">
        <v>134</v>
      </c>
      <c r="C20" s="19" t="s">
        <v>135</v>
      </c>
      <c r="D20" s="19" t="s">
        <v>30</v>
      </c>
      <c r="E20" s="19" t="s">
        <v>93</v>
      </c>
      <c r="F20" s="19" t="s">
        <v>136</v>
      </c>
      <c r="G20" s="19" t="s">
        <v>137</v>
      </c>
      <c r="H20" s="21" t="s">
        <v>138</v>
      </c>
      <c r="I20" s="19" t="s">
        <v>114</v>
      </c>
      <c r="J20" s="19">
        <v>1</v>
      </c>
      <c r="K20" s="19" t="s">
        <v>139</v>
      </c>
      <c r="L20" s="19" t="s">
        <v>53</v>
      </c>
      <c r="M20" s="19" t="s">
        <v>38</v>
      </c>
      <c r="N20" s="40" t="s">
        <v>140</v>
      </c>
      <c r="O20" s="37">
        <v>3364.802</v>
      </c>
      <c r="P20" s="38">
        <v>2793.384113</v>
      </c>
      <c r="Q20" s="38">
        <f t="shared" si="3"/>
        <v>571.417887</v>
      </c>
      <c r="R20" s="37">
        <v>571.417887</v>
      </c>
      <c r="S20" s="38"/>
      <c r="T20" s="38"/>
      <c r="U20" s="38"/>
      <c r="V20" s="38"/>
      <c r="W20" s="38"/>
      <c r="X20" s="38"/>
      <c r="Y20" s="38"/>
      <c r="Z20" s="51" t="s">
        <v>141</v>
      </c>
      <c r="AA20" s="4"/>
    </row>
    <row r="21" s="5" customFormat="1" ht="215" customHeight="1" spans="1:27">
      <c r="A21" s="17">
        <v>16</v>
      </c>
      <c r="B21" s="18" t="s">
        <v>142</v>
      </c>
      <c r="C21" s="19" t="s">
        <v>143</v>
      </c>
      <c r="D21" s="19" t="s">
        <v>30</v>
      </c>
      <c r="E21" s="19" t="s">
        <v>93</v>
      </c>
      <c r="F21" s="19" t="s">
        <v>136</v>
      </c>
      <c r="G21" s="19" t="s">
        <v>144</v>
      </c>
      <c r="H21" s="22" t="s">
        <v>145</v>
      </c>
      <c r="I21" s="19" t="s">
        <v>114</v>
      </c>
      <c r="J21" s="19">
        <v>0.8</v>
      </c>
      <c r="K21" s="19" t="s">
        <v>146</v>
      </c>
      <c r="L21" s="19" t="s">
        <v>53</v>
      </c>
      <c r="M21" s="19" t="s">
        <v>38</v>
      </c>
      <c r="N21" s="40" t="s">
        <v>147</v>
      </c>
      <c r="O21" s="37">
        <v>1823.35</v>
      </c>
      <c r="P21" s="37">
        <v>1241.737053</v>
      </c>
      <c r="Q21" s="38">
        <f t="shared" si="3"/>
        <v>581.612947</v>
      </c>
      <c r="R21" s="37">
        <v>581.612947</v>
      </c>
      <c r="S21" s="38"/>
      <c r="T21" s="38"/>
      <c r="U21" s="38"/>
      <c r="V21" s="38"/>
      <c r="W21" s="38"/>
      <c r="X21" s="38"/>
      <c r="Y21" s="38"/>
      <c r="Z21" s="51" t="s">
        <v>109</v>
      </c>
      <c r="AA21" s="4"/>
    </row>
    <row r="22" s="6" customFormat="1" ht="149" customHeight="1" spans="1:27">
      <c r="A22" s="17">
        <v>17</v>
      </c>
      <c r="B22" s="18" t="s">
        <v>148</v>
      </c>
      <c r="C22" s="19" t="s">
        <v>149</v>
      </c>
      <c r="D22" s="19" t="s">
        <v>117</v>
      </c>
      <c r="E22" s="19" t="s">
        <v>93</v>
      </c>
      <c r="F22" s="23" t="s">
        <v>150</v>
      </c>
      <c r="G22" s="19" t="s">
        <v>151</v>
      </c>
      <c r="H22" s="19" t="s">
        <v>152</v>
      </c>
      <c r="I22" s="23" t="s">
        <v>129</v>
      </c>
      <c r="J22" s="23">
        <v>18.302</v>
      </c>
      <c r="K22" s="19" t="s">
        <v>67</v>
      </c>
      <c r="L22" s="19" t="s">
        <v>67</v>
      </c>
      <c r="M22" s="19" t="s">
        <v>38</v>
      </c>
      <c r="N22" s="19" t="s">
        <v>153</v>
      </c>
      <c r="O22" s="41">
        <v>1143</v>
      </c>
      <c r="P22" s="41"/>
      <c r="Q22" s="38">
        <f t="shared" si="3"/>
        <v>1143</v>
      </c>
      <c r="R22" s="41"/>
      <c r="S22" s="41">
        <v>1143</v>
      </c>
      <c r="T22" s="38"/>
      <c r="U22" s="38"/>
      <c r="V22" s="41"/>
      <c r="W22" s="41"/>
      <c r="X22" s="41"/>
      <c r="Y22" s="41"/>
      <c r="Z22" s="19" t="s">
        <v>154</v>
      </c>
      <c r="AA22" s="7"/>
    </row>
    <row r="23" s="6" customFormat="1" ht="223" customHeight="1" spans="1:27">
      <c r="A23" s="17">
        <v>18</v>
      </c>
      <c r="B23" s="18" t="s">
        <v>155</v>
      </c>
      <c r="C23" s="19" t="s">
        <v>156</v>
      </c>
      <c r="D23" s="19" t="s">
        <v>58</v>
      </c>
      <c r="E23" s="19" t="s">
        <v>93</v>
      </c>
      <c r="F23" s="23" t="s">
        <v>157</v>
      </c>
      <c r="G23" s="19" t="s">
        <v>44</v>
      </c>
      <c r="H23" s="19" t="s">
        <v>158</v>
      </c>
      <c r="I23" s="23" t="s">
        <v>159</v>
      </c>
      <c r="J23" s="23">
        <v>90000</v>
      </c>
      <c r="K23" s="19" t="s">
        <v>130</v>
      </c>
      <c r="L23" s="19" t="s">
        <v>131</v>
      </c>
      <c r="M23" s="19" t="s">
        <v>38</v>
      </c>
      <c r="N23" s="19" t="s">
        <v>132</v>
      </c>
      <c r="O23" s="41">
        <v>31200.82</v>
      </c>
      <c r="P23" s="41">
        <v>22704.894442</v>
      </c>
      <c r="Q23" s="41">
        <v>1800</v>
      </c>
      <c r="R23" s="41"/>
      <c r="S23" s="41">
        <v>1800</v>
      </c>
      <c r="T23" s="38"/>
      <c r="U23" s="38"/>
      <c r="V23" s="41">
        <f>O23-P23-Q23</f>
        <v>6695.925558</v>
      </c>
      <c r="W23" s="41"/>
      <c r="X23" s="41"/>
      <c r="Y23" s="41"/>
      <c r="Z23" s="21" t="s">
        <v>160</v>
      </c>
      <c r="AA23" s="7"/>
    </row>
    <row r="24" s="6" customFormat="1" ht="112" customHeight="1" spans="1:27">
      <c r="A24" s="17">
        <v>19</v>
      </c>
      <c r="B24" s="18" t="s">
        <v>161</v>
      </c>
      <c r="C24" s="19" t="s">
        <v>162</v>
      </c>
      <c r="D24" s="19" t="s">
        <v>30</v>
      </c>
      <c r="E24" s="19" t="s">
        <v>93</v>
      </c>
      <c r="F24" s="23" t="s">
        <v>94</v>
      </c>
      <c r="G24" s="19" t="s">
        <v>163</v>
      </c>
      <c r="H24" s="19" t="s">
        <v>164</v>
      </c>
      <c r="I24" s="23" t="s">
        <v>129</v>
      </c>
      <c r="J24" s="23">
        <v>10.059</v>
      </c>
      <c r="K24" s="19" t="s">
        <v>165</v>
      </c>
      <c r="L24" s="19" t="s">
        <v>131</v>
      </c>
      <c r="M24" s="19" t="s">
        <v>38</v>
      </c>
      <c r="N24" s="19" t="s">
        <v>166</v>
      </c>
      <c r="O24" s="41">
        <v>820</v>
      </c>
      <c r="P24" s="41">
        <v>264.371622</v>
      </c>
      <c r="Q24" s="41">
        <f>O24-P24</f>
        <v>555.628378</v>
      </c>
      <c r="R24" s="41"/>
      <c r="S24" s="41">
        <v>555.628378</v>
      </c>
      <c r="T24" s="38"/>
      <c r="U24" s="38"/>
      <c r="V24" s="41"/>
      <c r="W24" s="41"/>
      <c r="X24" s="41"/>
      <c r="Y24" s="41"/>
      <c r="Z24" s="21" t="s">
        <v>167</v>
      </c>
      <c r="AA24" s="7"/>
    </row>
    <row r="25" s="6" customFormat="1" ht="228" customHeight="1" spans="1:27">
      <c r="A25" s="17">
        <v>20</v>
      </c>
      <c r="B25" s="18" t="s">
        <v>168</v>
      </c>
      <c r="C25" s="19" t="s">
        <v>169</v>
      </c>
      <c r="D25" s="19" t="s">
        <v>30</v>
      </c>
      <c r="E25" s="19" t="s">
        <v>31</v>
      </c>
      <c r="F25" s="23" t="s">
        <v>170</v>
      </c>
      <c r="G25" s="19" t="s">
        <v>44</v>
      </c>
      <c r="H25" s="19" t="s">
        <v>171</v>
      </c>
      <c r="I25" s="19" t="s">
        <v>172</v>
      </c>
      <c r="J25" s="23">
        <v>4200</v>
      </c>
      <c r="K25" s="19" t="s">
        <v>173</v>
      </c>
      <c r="L25" s="19" t="s">
        <v>53</v>
      </c>
      <c r="M25" s="19" t="s">
        <v>38</v>
      </c>
      <c r="N25" s="19" t="s">
        <v>174</v>
      </c>
      <c r="O25" s="41">
        <v>1260</v>
      </c>
      <c r="P25" s="41"/>
      <c r="Q25" s="41">
        <v>1260</v>
      </c>
      <c r="R25" s="41">
        <v>1260</v>
      </c>
      <c r="S25" s="41"/>
      <c r="T25" s="41"/>
      <c r="U25" s="41"/>
      <c r="V25" s="41"/>
      <c r="W25" s="41"/>
      <c r="X25" s="41"/>
      <c r="Y25" s="41"/>
      <c r="Z25" s="51" t="s">
        <v>109</v>
      </c>
      <c r="AA25" s="7"/>
    </row>
    <row r="26" s="6" customFormat="1" ht="211" customHeight="1" spans="1:27">
      <c r="A26" s="17">
        <v>21</v>
      </c>
      <c r="B26" s="18" t="s">
        <v>175</v>
      </c>
      <c r="C26" s="19" t="s">
        <v>176</v>
      </c>
      <c r="D26" s="19" t="s">
        <v>30</v>
      </c>
      <c r="E26" s="19" t="s">
        <v>31</v>
      </c>
      <c r="F26" s="23" t="s">
        <v>170</v>
      </c>
      <c r="G26" s="19" t="s">
        <v>177</v>
      </c>
      <c r="H26" s="19" t="s">
        <v>178</v>
      </c>
      <c r="I26" s="19" t="s">
        <v>172</v>
      </c>
      <c r="J26" s="23">
        <v>1900</v>
      </c>
      <c r="K26" s="19" t="s">
        <v>179</v>
      </c>
      <c r="L26" s="19" t="s">
        <v>53</v>
      </c>
      <c r="M26" s="19" t="s">
        <v>38</v>
      </c>
      <c r="N26" s="19" t="s">
        <v>180</v>
      </c>
      <c r="O26" s="41">
        <v>570</v>
      </c>
      <c r="P26" s="41"/>
      <c r="Q26" s="41">
        <v>570</v>
      </c>
      <c r="R26" s="41">
        <v>570</v>
      </c>
      <c r="S26" s="41"/>
      <c r="T26" s="41"/>
      <c r="U26" s="41"/>
      <c r="V26" s="41"/>
      <c r="W26" s="41"/>
      <c r="X26" s="41"/>
      <c r="Y26" s="41"/>
      <c r="Z26" s="51" t="s">
        <v>109</v>
      </c>
      <c r="AA26" s="7"/>
    </row>
    <row r="27" s="6" customFormat="1" ht="139" customHeight="1" spans="1:27">
      <c r="A27" s="17">
        <v>22</v>
      </c>
      <c r="B27" s="18" t="s">
        <v>181</v>
      </c>
      <c r="C27" s="19" t="s">
        <v>182</v>
      </c>
      <c r="D27" s="19" t="s">
        <v>30</v>
      </c>
      <c r="E27" s="19" t="s">
        <v>31</v>
      </c>
      <c r="F27" s="23" t="s">
        <v>183</v>
      </c>
      <c r="G27" s="19" t="s">
        <v>184</v>
      </c>
      <c r="H27" s="19" t="s">
        <v>185</v>
      </c>
      <c r="I27" s="19" t="s">
        <v>186</v>
      </c>
      <c r="J27" s="23">
        <v>86619.94</v>
      </c>
      <c r="K27" s="19" t="s">
        <v>98</v>
      </c>
      <c r="L27" s="19" t="s">
        <v>98</v>
      </c>
      <c r="M27" s="19" t="s">
        <v>38</v>
      </c>
      <c r="N27" s="19" t="s">
        <v>99</v>
      </c>
      <c r="O27" s="41">
        <v>11184</v>
      </c>
      <c r="P27" s="41"/>
      <c r="Q27" s="41">
        <v>4394</v>
      </c>
      <c r="R27" s="41">
        <v>4394</v>
      </c>
      <c r="S27" s="41"/>
      <c r="T27" s="41"/>
      <c r="U27" s="41"/>
      <c r="V27" s="41">
        <v>6790</v>
      </c>
      <c r="W27" s="41"/>
      <c r="X27" s="41"/>
      <c r="Y27" s="41"/>
      <c r="Z27" s="21" t="s">
        <v>187</v>
      </c>
      <c r="AA27" s="7"/>
    </row>
    <row r="28" s="6" customFormat="1" ht="116" customHeight="1" spans="1:27">
      <c r="A28" s="17">
        <v>23</v>
      </c>
      <c r="B28" s="18" t="s">
        <v>188</v>
      </c>
      <c r="C28" s="19" t="s">
        <v>189</v>
      </c>
      <c r="D28" s="19" t="s">
        <v>58</v>
      </c>
      <c r="E28" s="19" t="s">
        <v>31</v>
      </c>
      <c r="F28" s="23" t="s">
        <v>190</v>
      </c>
      <c r="G28" s="19" t="s">
        <v>191</v>
      </c>
      <c r="H28" s="19" t="s">
        <v>192</v>
      </c>
      <c r="I28" s="23" t="s">
        <v>129</v>
      </c>
      <c r="J28" s="23">
        <v>11</v>
      </c>
      <c r="K28" s="19" t="s">
        <v>130</v>
      </c>
      <c r="L28" s="19" t="s">
        <v>131</v>
      </c>
      <c r="M28" s="19" t="s">
        <v>38</v>
      </c>
      <c r="N28" s="19" t="s">
        <v>132</v>
      </c>
      <c r="O28" s="41">
        <v>800</v>
      </c>
      <c r="P28" s="41"/>
      <c r="Q28" s="41">
        <v>800</v>
      </c>
      <c r="R28" s="41">
        <v>800</v>
      </c>
      <c r="S28" s="41"/>
      <c r="T28" s="41"/>
      <c r="U28" s="41"/>
      <c r="V28" s="41"/>
      <c r="W28" s="41"/>
      <c r="X28" s="41"/>
      <c r="Y28" s="41"/>
      <c r="Z28" s="19" t="s">
        <v>193</v>
      </c>
      <c r="AA28" s="7"/>
    </row>
    <row r="29" s="6" customFormat="1" ht="116" customHeight="1" spans="1:27">
      <c r="A29" s="17">
        <v>24</v>
      </c>
      <c r="B29" s="18" t="s">
        <v>194</v>
      </c>
      <c r="C29" s="19" t="s">
        <v>195</v>
      </c>
      <c r="D29" s="19" t="s">
        <v>30</v>
      </c>
      <c r="E29" s="19" t="s">
        <v>31</v>
      </c>
      <c r="F29" s="23" t="s">
        <v>190</v>
      </c>
      <c r="G29" s="19" t="s">
        <v>196</v>
      </c>
      <c r="H29" s="19" t="s">
        <v>197</v>
      </c>
      <c r="I29" s="19" t="s">
        <v>97</v>
      </c>
      <c r="J29" s="23">
        <v>1</v>
      </c>
      <c r="K29" s="19" t="s">
        <v>130</v>
      </c>
      <c r="L29" s="19" t="s">
        <v>131</v>
      </c>
      <c r="M29" s="19" t="s">
        <v>38</v>
      </c>
      <c r="N29" s="19" t="s">
        <v>132</v>
      </c>
      <c r="O29" s="41">
        <v>5312</v>
      </c>
      <c r="P29" s="41"/>
      <c r="Q29" s="41">
        <v>5312</v>
      </c>
      <c r="R29" s="41"/>
      <c r="S29" s="41">
        <v>2312</v>
      </c>
      <c r="T29" s="41">
        <v>3000</v>
      </c>
      <c r="U29" s="41"/>
      <c r="V29" s="41"/>
      <c r="W29" s="41"/>
      <c r="X29" s="41"/>
      <c r="Y29" s="41"/>
      <c r="Z29" s="19" t="s">
        <v>167</v>
      </c>
      <c r="AA29" s="7"/>
    </row>
    <row r="30" s="6" customFormat="1" ht="139" customHeight="1" spans="1:27">
      <c r="A30" s="17">
        <v>25</v>
      </c>
      <c r="B30" s="18" t="s">
        <v>198</v>
      </c>
      <c r="C30" s="19" t="s">
        <v>199</v>
      </c>
      <c r="D30" s="19" t="s">
        <v>117</v>
      </c>
      <c r="E30" s="19" t="s">
        <v>200</v>
      </c>
      <c r="F30" s="23" t="s">
        <v>201</v>
      </c>
      <c r="G30" s="19" t="s">
        <v>202</v>
      </c>
      <c r="H30" s="19" t="s">
        <v>203</v>
      </c>
      <c r="I30" s="19" t="s">
        <v>119</v>
      </c>
      <c r="J30" s="23">
        <v>38</v>
      </c>
      <c r="K30" s="19" t="s">
        <v>67</v>
      </c>
      <c r="L30" s="19" t="s">
        <v>67</v>
      </c>
      <c r="M30" s="19" t="s">
        <v>38</v>
      </c>
      <c r="N30" s="19" t="s">
        <v>68</v>
      </c>
      <c r="O30" s="41">
        <v>4000</v>
      </c>
      <c r="P30" s="41"/>
      <c r="Q30" s="41">
        <v>1000</v>
      </c>
      <c r="R30" s="41"/>
      <c r="S30" s="41">
        <v>1000</v>
      </c>
      <c r="T30" s="41"/>
      <c r="U30" s="41"/>
      <c r="V30" s="41">
        <v>3000</v>
      </c>
      <c r="W30" s="41"/>
      <c r="X30" s="41"/>
      <c r="Y30" s="41"/>
      <c r="Z30" s="19" t="s">
        <v>154</v>
      </c>
      <c r="AA30" s="7" t="s">
        <v>204</v>
      </c>
    </row>
    <row r="31" s="6" customFormat="1" ht="139" customHeight="1" spans="1:29">
      <c r="A31" s="17">
        <v>26</v>
      </c>
      <c r="B31" s="18" t="s">
        <v>205</v>
      </c>
      <c r="C31" s="19" t="s">
        <v>206</v>
      </c>
      <c r="D31" s="19" t="s">
        <v>30</v>
      </c>
      <c r="E31" s="19" t="s">
        <v>31</v>
      </c>
      <c r="F31" s="23" t="s">
        <v>190</v>
      </c>
      <c r="G31" s="19" t="s">
        <v>137</v>
      </c>
      <c r="H31" s="19" t="s">
        <v>207</v>
      </c>
      <c r="I31" s="19" t="s">
        <v>172</v>
      </c>
      <c r="J31" s="23">
        <v>8000</v>
      </c>
      <c r="K31" s="19" t="s">
        <v>139</v>
      </c>
      <c r="L31" s="19" t="s">
        <v>107</v>
      </c>
      <c r="M31" s="19" t="s">
        <v>38</v>
      </c>
      <c r="N31" s="19" t="s">
        <v>132</v>
      </c>
      <c r="O31" s="41">
        <v>2300</v>
      </c>
      <c r="P31" s="41"/>
      <c r="Q31" s="41">
        <v>2300</v>
      </c>
      <c r="R31" s="41">
        <v>2300</v>
      </c>
      <c r="S31" s="41"/>
      <c r="T31" s="41"/>
      <c r="U31" s="41"/>
      <c r="V31" s="41"/>
      <c r="W31" s="41"/>
      <c r="X31" s="41"/>
      <c r="Y31" s="41"/>
      <c r="Z31" s="19" t="s">
        <v>141</v>
      </c>
      <c r="AA31" s="7">
        <v>6.56</v>
      </c>
      <c r="AB31" s="6">
        <v>1300</v>
      </c>
      <c r="AC31" s="6">
        <f>Q5+AB31</f>
        <v>70516.54837</v>
      </c>
    </row>
    <row r="32" s="6" customFormat="1" ht="182" customHeight="1" spans="1:27">
      <c r="A32" s="17">
        <v>27</v>
      </c>
      <c r="B32" s="18" t="s">
        <v>208</v>
      </c>
      <c r="C32" s="18" t="s">
        <v>209</v>
      </c>
      <c r="D32" s="19" t="s">
        <v>30</v>
      </c>
      <c r="E32" s="19" t="s">
        <v>31</v>
      </c>
      <c r="F32" s="23" t="s">
        <v>170</v>
      </c>
      <c r="G32" s="19" t="s">
        <v>177</v>
      </c>
      <c r="H32" s="20" t="s">
        <v>210</v>
      </c>
      <c r="I32" s="19" t="s">
        <v>172</v>
      </c>
      <c r="J32" s="23">
        <v>2087</v>
      </c>
      <c r="K32" s="19" t="s">
        <v>179</v>
      </c>
      <c r="L32" s="19" t="s">
        <v>107</v>
      </c>
      <c r="M32" s="19" t="s">
        <v>38</v>
      </c>
      <c r="N32" s="19" t="s">
        <v>108</v>
      </c>
      <c r="O32" s="41">
        <v>450</v>
      </c>
      <c r="P32" s="41"/>
      <c r="Q32" s="41">
        <v>450</v>
      </c>
      <c r="R32" s="41">
        <v>450</v>
      </c>
      <c r="S32" s="41"/>
      <c r="T32" s="41"/>
      <c r="U32" s="41"/>
      <c r="V32" s="41"/>
      <c r="W32" s="41"/>
      <c r="X32" s="41"/>
      <c r="Y32" s="41"/>
      <c r="Z32" s="51" t="s">
        <v>109</v>
      </c>
      <c r="AA32" s="7" t="s">
        <v>211</v>
      </c>
    </row>
    <row r="33" s="6" customFormat="1" ht="127" customHeight="1" spans="1:27">
      <c r="A33" s="17">
        <v>28</v>
      </c>
      <c r="B33" s="18" t="s">
        <v>212</v>
      </c>
      <c r="C33" s="19" t="s">
        <v>213</v>
      </c>
      <c r="D33" s="18" t="s">
        <v>30</v>
      </c>
      <c r="E33" s="19" t="s">
        <v>31</v>
      </c>
      <c r="F33" s="23" t="s">
        <v>190</v>
      </c>
      <c r="G33" s="19" t="s">
        <v>104</v>
      </c>
      <c r="H33" s="19" t="s">
        <v>214</v>
      </c>
      <c r="I33" s="19" t="s">
        <v>186</v>
      </c>
      <c r="J33" s="23">
        <v>2000</v>
      </c>
      <c r="K33" s="19" t="s">
        <v>215</v>
      </c>
      <c r="L33" s="19" t="s">
        <v>216</v>
      </c>
      <c r="M33" s="19" t="s">
        <v>217</v>
      </c>
      <c r="N33" s="19" t="s">
        <v>218</v>
      </c>
      <c r="O33" s="41">
        <v>612</v>
      </c>
      <c r="P33" s="41"/>
      <c r="Q33" s="41">
        <v>612</v>
      </c>
      <c r="R33" s="39">
        <v>612</v>
      </c>
      <c r="S33" s="41"/>
      <c r="T33" s="41"/>
      <c r="U33" s="41"/>
      <c r="V33" s="41"/>
      <c r="W33" s="41"/>
      <c r="X33" s="41"/>
      <c r="Y33" s="41"/>
      <c r="Z33" s="52" t="s">
        <v>219</v>
      </c>
      <c r="AA33" s="7"/>
    </row>
    <row r="34" s="6" customFormat="1" ht="127" customHeight="1" spans="1:27">
      <c r="A34" s="17">
        <v>29</v>
      </c>
      <c r="B34" s="24" t="s">
        <v>220</v>
      </c>
      <c r="C34" s="19" t="s">
        <v>221</v>
      </c>
      <c r="D34" s="18" t="s">
        <v>30</v>
      </c>
      <c r="E34" s="19" t="s">
        <v>31</v>
      </c>
      <c r="F34" s="23" t="s">
        <v>190</v>
      </c>
      <c r="G34" s="19" t="s">
        <v>191</v>
      </c>
      <c r="H34" s="19" t="s">
        <v>222</v>
      </c>
      <c r="I34" s="27" t="s">
        <v>186</v>
      </c>
      <c r="J34" s="28">
        <v>2500</v>
      </c>
      <c r="K34" s="19" t="s">
        <v>223</v>
      </c>
      <c r="L34" s="19" t="s">
        <v>216</v>
      </c>
      <c r="M34" s="19" t="s">
        <v>217</v>
      </c>
      <c r="N34" s="19" t="s">
        <v>224</v>
      </c>
      <c r="O34" s="41">
        <v>816</v>
      </c>
      <c r="P34" s="41"/>
      <c r="Q34" s="41">
        <v>816</v>
      </c>
      <c r="R34" s="39">
        <v>816</v>
      </c>
      <c r="S34" s="41"/>
      <c r="T34" s="41"/>
      <c r="U34" s="41"/>
      <c r="V34" s="41"/>
      <c r="W34" s="47"/>
      <c r="X34" s="47"/>
      <c r="Y34" s="47"/>
      <c r="Z34" s="39" t="s">
        <v>225</v>
      </c>
      <c r="AA34" s="7"/>
    </row>
    <row r="35" s="6" customFormat="1" ht="142" customHeight="1" spans="1:27">
      <c r="A35" s="17">
        <v>30</v>
      </c>
      <c r="B35" s="18" t="s">
        <v>226</v>
      </c>
      <c r="C35" s="19" t="s">
        <v>227</v>
      </c>
      <c r="D35" s="19" t="s">
        <v>30</v>
      </c>
      <c r="E35" s="19" t="s">
        <v>31</v>
      </c>
      <c r="F35" s="23" t="s">
        <v>190</v>
      </c>
      <c r="G35" s="19" t="s">
        <v>137</v>
      </c>
      <c r="H35" s="19" t="s">
        <v>228</v>
      </c>
      <c r="I35" s="19" t="s">
        <v>114</v>
      </c>
      <c r="J35" s="23">
        <v>1</v>
      </c>
      <c r="K35" s="19" t="s">
        <v>139</v>
      </c>
      <c r="L35" s="19" t="s">
        <v>53</v>
      </c>
      <c r="M35" s="19" t="s">
        <v>38</v>
      </c>
      <c r="N35" s="19" t="s">
        <v>229</v>
      </c>
      <c r="O35" s="41">
        <v>1500</v>
      </c>
      <c r="P35" s="41"/>
      <c r="Q35" s="41">
        <v>1500</v>
      </c>
      <c r="R35" s="41">
        <v>1500</v>
      </c>
      <c r="S35" s="41"/>
      <c r="T35" s="41"/>
      <c r="U35" s="41"/>
      <c r="V35" s="41"/>
      <c r="W35" s="41"/>
      <c r="X35" s="41"/>
      <c r="Y35" s="41"/>
      <c r="Z35" s="19" t="s">
        <v>141</v>
      </c>
      <c r="AA35" s="7"/>
    </row>
    <row r="36" s="6" customFormat="1" ht="127" customHeight="1" spans="1:27">
      <c r="A36" s="17">
        <v>31</v>
      </c>
      <c r="B36" s="18" t="s">
        <v>230</v>
      </c>
      <c r="C36" s="19" t="s">
        <v>231</v>
      </c>
      <c r="D36" s="19" t="s">
        <v>30</v>
      </c>
      <c r="E36" s="19" t="s">
        <v>31</v>
      </c>
      <c r="F36" s="23" t="s">
        <v>232</v>
      </c>
      <c r="G36" s="19" t="s">
        <v>233</v>
      </c>
      <c r="H36" s="19" t="s">
        <v>234</v>
      </c>
      <c r="I36" s="19" t="s">
        <v>97</v>
      </c>
      <c r="J36" s="23">
        <v>101</v>
      </c>
      <c r="K36" s="19" t="s">
        <v>179</v>
      </c>
      <c r="L36" s="19" t="s">
        <v>53</v>
      </c>
      <c r="M36" s="19" t="s">
        <v>38</v>
      </c>
      <c r="N36" s="19" t="s">
        <v>180</v>
      </c>
      <c r="O36" s="41">
        <v>95</v>
      </c>
      <c r="P36" s="41"/>
      <c r="Q36" s="41">
        <v>95</v>
      </c>
      <c r="R36" s="41">
        <v>95</v>
      </c>
      <c r="S36" s="41"/>
      <c r="T36" s="41"/>
      <c r="U36" s="41"/>
      <c r="V36" s="41"/>
      <c r="W36" s="41"/>
      <c r="X36" s="41"/>
      <c r="Y36" s="41"/>
      <c r="Z36" s="19" t="s">
        <v>235</v>
      </c>
      <c r="AA36" s="7" t="s">
        <v>236</v>
      </c>
    </row>
    <row r="37" s="6" customFormat="1" ht="121" customHeight="1" spans="1:27">
      <c r="A37" s="17">
        <v>32</v>
      </c>
      <c r="B37" s="18" t="s">
        <v>237</v>
      </c>
      <c r="C37" s="19" t="s">
        <v>238</v>
      </c>
      <c r="D37" s="19" t="s">
        <v>30</v>
      </c>
      <c r="E37" s="19" t="s">
        <v>31</v>
      </c>
      <c r="F37" s="23" t="s">
        <v>190</v>
      </c>
      <c r="G37" s="19" t="s">
        <v>44</v>
      </c>
      <c r="H37" s="19" t="s">
        <v>239</v>
      </c>
      <c r="I37" s="19" t="s">
        <v>97</v>
      </c>
      <c r="J37" s="23">
        <v>8</v>
      </c>
      <c r="K37" s="19" t="s">
        <v>53</v>
      </c>
      <c r="L37" s="19" t="s">
        <v>240</v>
      </c>
      <c r="M37" s="19" t="s">
        <v>38</v>
      </c>
      <c r="N37" s="19" t="s">
        <v>54</v>
      </c>
      <c r="O37" s="41">
        <v>1000</v>
      </c>
      <c r="P37" s="41">
        <v>0</v>
      </c>
      <c r="Q37" s="41">
        <v>1000</v>
      </c>
      <c r="R37" s="39">
        <v>1000</v>
      </c>
      <c r="S37" s="41"/>
      <c r="T37" s="41"/>
      <c r="U37" s="41"/>
      <c r="V37" s="41"/>
      <c r="W37" s="41"/>
      <c r="X37" s="41"/>
      <c r="Y37" s="41"/>
      <c r="Z37" s="52" t="s">
        <v>241</v>
      </c>
      <c r="AA37" s="7"/>
    </row>
    <row r="38" s="6" customFormat="1" ht="127" customHeight="1" spans="1:28">
      <c r="A38" s="17">
        <v>33</v>
      </c>
      <c r="B38" s="18" t="s">
        <v>242</v>
      </c>
      <c r="C38" s="18" t="s">
        <v>243</v>
      </c>
      <c r="D38" s="19" t="s">
        <v>30</v>
      </c>
      <c r="E38" s="19" t="s">
        <v>200</v>
      </c>
      <c r="F38" s="23" t="s">
        <v>190</v>
      </c>
      <c r="G38" s="19" t="s">
        <v>184</v>
      </c>
      <c r="H38" s="18" t="s">
        <v>244</v>
      </c>
      <c r="I38" s="42" t="s">
        <v>97</v>
      </c>
      <c r="J38" s="42">
        <v>1</v>
      </c>
      <c r="K38" s="18" t="s">
        <v>53</v>
      </c>
      <c r="L38" s="18" t="s">
        <v>53</v>
      </c>
      <c r="M38" s="19" t="s">
        <v>38</v>
      </c>
      <c r="N38" s="19" t="s">
        <v>89</v>
      </c>
      <c r="O38" s="42">
        <v>200</v>
      </c>
      <c r="P38" s="42"/>
      <c r="Q38" s="42">
        <v>200</v>
      </c>
      <c r="R38" s="42">
        <v>200</v>
      </c>
      <c r="S38" s="48"/>
      <c r="T38" s="48"/>
      <c r="U38" s="48"/>
      <c r="V38" s="48"/>
      <c r="W38" s="48"/>
      <c r="X38" s="48"/>
      <c r="Y38" s="48"/>
      <c r="Z38" s="18" t="s">
        <v>245</v>
      </c>
      <c r="AA38" s="7"/>
      <c r="AB38" s="9"/>
    </row>
    <row r="39" s="7" customFormat="1" ht="121" customHeight="1" spans="1:26">
      <c r="A39" s="17">
        <v>34</v>
      </c>
      <c r="B39" s="18" t="s">
        <v>246</v>
      </c>
      <c r="C39" s="18" t="s">
        <v>247</v>
      </c>
      <c r="D39" s="19" t="s">
        <v>117</v>
      </c>
      <c r="E39" s="19" t="s">
        <v>31</v>
      </c>
      <c r="F39" s="23" t="s">
        <v>248</v>
      </c>
      <c r="G39" s="18" t="s">
        <v>249</v>
      </c>
      <c r="H39" s="18" t="s">
        <v>250</v>
      </c>
      <c r="I39" s="18" t="s">
        <v>251</v>
      </c>
      <c r="J39" s="18">
        <v>757</v>
      </c>
      <c r="K39" s="18" t="s">
        <v>252</v>
      </c>
      <c r="L39" s="18" t="s">
        <v>253</v>
      </c>
      <c r="M39" s="19" t="s">
        <v>254</v>
      </c>
      <c r="N39" s="18" t="s">
        <v>255</v>
      </c>
      <c r="O39" s="18">
        <v>400</v>
      </c>
      <c r="P39" s="18"/>
      <c r="Q39" s="18">
        <v>400</v>
      </c>
      <c r="R39" s="18">
        <v>400</v>
      </c>
      <c r="S39" s="18"/>
      <c r="T39" s="18"/>
      <c r="U39" s="18"/>
      <c r="V39" s="18"/>
      <c r="W39" s="18"/>
      <c r="X39" s="18"/>
      <c r="Y39" s="18"/>
      <c r="Z39" s="18" t="s">
        <v>256</v>
      </c>
    </row>
    <row r="40" s="8" customFormat="1" ht="121" customHeight="1" spans="1:26">
      <c r="A40" s="17">
        <v>35</v>
      </c>
      <c r="B40" s="18" t="s">
        <v>257</v>
      </c>
      <c r="C40" s="25" t="s">
        <v>258</v>
      </c>
      <c r="D40" s="19" t="s">
        <v>117</v>
      </c>
      <c r="E40" s="19" t="s">
        <v>31</v>
      </c>
      <c r="F40" s="23" t="s">
        <v>259</v>
      </c>
      <c r="G40" s="18" t="s">
        <v>249</v>
      </c>
      <c r="H40" s="26" t="s">
        <v>260</v>
      </c>
      <c r="I40" s="26" t="s">
        <v>251</v>
      </c>
      <c r="J40" s="26">
        <v>765</v>
      </c>
      <c r="K40" s="26" t="s">
        <v>252</v>
      </c>
      <c r="L40" s="26" t="s">
        <v>253</v>
      </c>
      <c r="M40" s="19" t="s">
        <v>254</v>
      </c>
      <c r="N40" s="26" t="s">
        <v>255</v>
      </c>
      <c r="O40" s="43">
        <v>400</v>
      </c>
      <c r="P40" s="43"/>
      <c r="Q40" s="43">
        <v>400</v>
      </c>
      <c r="R40" s="43">
        <v>400</v>
      </c>
      <c r="S40" s="43"/>
      <c r="T40" s="43"/>
      <c r="U40" s="43"/>
      <c r="V40" s="43"/>
      <c r="W40" s="43"/>
      <c r="X40" s="43"/>
      <c r="Y40" s="43"/>
      <c r="Z40" s="18" t="s">
        <v>256</v>
      </c>
    </row>
    <row r="41" s="8" customFormat="1" ht="89" customHeight="1" spans="1:26">
      <c r="A41" s="17">
        <v>36</v>
      </c>
      <c r="B41" s="18" t="s">
        <v>261</v>
      </c>
      <c r="C41" s="26" t="s">
        <v>262</v>
      </c>
      <c r="D41" s="25" t="s">
        <v>30</v>
      </c>
      <c r="E41" s="19" t="s">
        <v>31</v>
      </c>
      <c r="F41" s="23" t="s">
        <v>248</v>
      </c>
      <c r="G41" s="25" t="s">
        <v>263</v>
      </c>
      <c r="H41" s="25" t="s">
        <v>264</v>
      </c>
      <c r="I41" s="26" t="s">
        <v>129</v>
      </c>
      <c r="J41" s="26">
        <v>5.011</v>
      </c>
      <c r="K41" s="26" t="s">
        <v>252</v>
      </c>
      <c r="L41" s="26" t="s">
        <v>253</v>
      </c>
      <c r="M41" s="19" t="s">
        <v>254</v>
      </c>
      <c r="N41" s="26" t="s">
        <v>255</v>
      </c>
      <c r="O41" s="43">
        <v>400</v>
      </c>
      <c r="P41" s="43"/>
      <c r="Q41" s="43">
        <v>400</v>
      </c>
      <c r="R41" s="43">
        <v>400</v>
      </c>
      <c r="S41" s="43"/>
      <c r="T41" s="43"/>
      <c r="U41" s="43"/>
      <c r="V41" s="43"/>
      <c r="W41" s="43"/>
      <c r="X41" s="43"/>
      <c r="Y41" s="43"/>
      <c r="Z41" s="53" t="s">
        <v>265</v>
      </c>
    </row>
    <row r="42" s="8" customFormat="1" ht="89" customHeight="1" spans="1:26">
      <c r="A42" s="17">
        <v>37</v>
      </c>
      <c r="B42" s="18" t="s">
        <v>266</v>
      </c>
      <c r="C42" s="26" t="s">
        <v>267</v>
      </c>
      <c r="D42" s="25" t="s">
        <v>30</v>
      </c>
      <c r="E42" s="19" t="s">
        <v>31</v>
      </c>
      <c r="F42" s="23" t="s">
        <v>259</v>
      </c>
      <c r="G42" s="26" t="s">
        <v>268</v>
      </c>
      <c r="H42" s="26" t="s">
        <v>269</v>
      </c>
      <c r="I42" s="26" t="s">
        <v>129</v>
      </c>
      <c r="J42" s="26">
        <v>5.455</v>
      </c>
      <c r="K42" s="26" t="s">
        <v>270</v>
      </c>
      <c r="L42" s="26" t="s">
        <v>253</v>
      </c>
      <c r="M42" s="19" t="s">
        <v>254</v>
      </c>
      <c r="N42" s="26" t="s">
        <v>271</v>
      </c>
      <c r="O42" s="43">
        <v>400</v>
      </c>
      <c r="P42" s="43"/>
      <c r="Q42" s="43">
        <v>400</v>
      </c>
      <c r="R42" s="43">
        <v>400</v>
      </c>
      <c r="S42" s="43"/>
      <c r="T42" s="43"/>
      <c r="U42" s="43"/>
      <c r="V42" s="43"/>
      <c r="W42" s="43"/>
      <c r="X42" s="43"/>
      <c r="Y42" s="43"/>
      <c r="Z42" s="53" t="s">
        <v>265</v>
      </c>
    </row>
    <row r="43" s="8" customFormat="1" ht="89" customHeight="1" spans="1:26">
      <c r="A43" s="17">
        <v>38</v>
      </c>
      <c r="B43" s="18" t="s">
        <v>272</v>
      </c>
      <c r="C43" s="26" t="s">
        <v>273</v>
      </c>
      <c r="D43" s="19" t="s">
        <v>117</v>
      </c>
      <c r="E43" s="19" t="s">
        <v>31</v>
      </c>
      <c r="F43" s="23" t="s">
        <v>248</v>
      </c>
      <c r="G43" s="26" t="s">
        <v>274</v>
      </c>
      <c r="H43" s="26" t="s">
        <v>275</v>
      </c>
      <c r="I43" s="26" t="s">
        <v>129</v>
      </c>
      <c r="J43" s="26">
        <v>18.56</v>
      </c>
      <c r="K43" s="26" t="s">
        <v>276</v>
      </c>
      <c r="L43" s="26" t="s">
        <v>253</v>
      </c>
      <c r="M43" s="19" t="s">
        <v>254</v>
      </c>
      <c r="N43" s="26" t="s">
        <v>277</v>
      </c>
      <c r="O43" s="43">
        <v>400</v>
      </c>
      <c r="P43" s="43"/>
      <c r="Q43" s="43">
        <v>400</v>
      </c>
      <c r="R43" s="43">
        <v>400</v>
      </c>
      <c r="S43" s="43"/>
      <c r="T43" s="43"/>
      <c r="U43" s="43"/>
      <c r="V43" s="43"/>
      <c r="W43" s="43"/>
      <c r="X43" s="43"/>
      <c r="Y43" s="43"/>
      <c r="Z43" s="25" t="s">
        <v>154</v>
      </c>
    </row>
    <row r="44" s="8" customFormat="1" ht="89" customHeight="1" spans="1:26">
      <c r="A44" s="17">
        <v>39</v>
      </c>
      <c r="B44" s="18" t="s">
        <v>278</v>
      </c>
      <c r="C44" s="26" t="s">
        <v>279</v>
      </c>
      <c r="D44" s="25" t="s">
        <v>30</v>
      </c>
      <c r="E44" s="19" t="s">
        <v>31</v>
      </c>
      <c r="F44" s="23" t="s">
        <v>259</v>
      </c>
      <c r="G44" s="26" t="s">
        <v>280</v>
      </c>
      <c r="H44" s="26" t="s">
        <v>281</v>
      </c>
      <c r="I44" s="26" t="s">
        <v>129</v>
      </c>
      <c r="J44" s="26">
        <v>4.5</v>
      </c>
      <c r="K44" s="26" t="s">
        <v>282</v>
      </c>
      <c r="L44" s="26" t="s">
        <v>253</v>
      </c>
      <c r="M44" s="19" t="s">
        <v>254</v>
      </c>
      <c r="N44" s="26" t="s">
        <v>283</v>
      </c>
      <c r="O44" s="43">
        <v>350</v>
      </c>
      <c r="P44" s="43"/>
      <c r="Q44" s="43">
        <v>350</v>
      </c>
      <c r="R44" s="43">
        <v>350</v>
      </c>
      <c r="S44" s="43"/>
      <c r="T44" s="43"/>
      <c r="U44" s="43"/>
      <c r="V44" s="43"/>
      <c r="W44" s="43"/>
      <c r="X44" s="43"/>
      <c r="Y44" s="43"/>
      <c r="Z44" s="53" t="s">
        <v>265</v>
      </c>
    </row>
    <row r="45" s="8" customFormat="1" ht="89" customHeight="1" spans="1:26">
      <c r="A45" s="17">
        <v>40</v>
      </c>
      <c r="B45" s="18" t="s">
        <v>284</v>
      </c>
      <c r="C45" s="26" t="s">
        <v>285</v>
      </c>
      <c r="D45" s="25" t="s">
        <v>30</v>
      </c>
      <c r="E45" s="19" t="s">
        <v>31</v>
      </c>
      <c r="F45" s="23" t="s">
        <v>248</v>
      </c>
      <c r="G45" s="26" t="s">
        <v>274</v>
      </c>
      <c r="H45" s="26" t="s">
        <v>286</v>
      </c>
      <c r="I45" s="26" t="s">
        <v>129</v>
      </c>
      <c r="J45" s="26">
        <v>1.371</v>
      </c>
      <c r="K45" s="26" t="s">
        <v>276</v>
      </c>
      <c r="L45" s="26" t="s">
        <v>253</v>
      </c>
      <c r="M45" s="19" t="s">
        <v>254</v>
      </c>
      <c r="N45" s="26" t="s">
        <v>277</v>
      </c>
      <c r="O45" s="43">
        <v>113</v>
      </c>
      <c r="P45" s="43"/>
      <c r="Q45" s="43">
        <v>113</v>
      </c>
      <c r="R45" s="43">
        <v>113</v>
      </c>
      <c r="S45" s="43"/>
      <c r="T45" s="43"/>
      <c r="U45" s="43"/>
      <c r="V45" s="43"/>
      <c r="W45" s="43"/>
      <c r="X45" s="43"/>
      <c r="Y45" s="43"/>
      <c r="Z45" s="53" t="s">
        <v>265</v>
      </c>
    </row>
    <row r="46" s="9" customFormat="1" ht="112" customHeight="1" spans="1:26">
      <c r="A46" s="17">
        <v>41</v>
      </c>
      <c r="B46" s="18" t="s">
        <v>287</v>
      </c>
      <c r="C46" s="19" t="s">
        <v>288</v>
      </c>
      <c r="D46" s="19" t="s">
        <v>117</v>
      </c>
      <c r="E46" s="19" t="s">
        <v>31</v>
      </c>
      <c r="F46" s="23" t="s">
        <v>190</v>
      </c>
      <c r="G46" s="19" t="s">
        <v>44</v>
      </c>
      <c r="H46" s="19" t="s">
        <v>289</v>
      </c>
      <c r="I46" s="19" t="s">
        <v>290</v>
      </c>
      <c r="J46" s="23">
        <v>10</v>
      </c>
      <c r="K46" s="19" t="s">
        <v>67</v>
      </c>
      <c r="L46" s="19" t="s">
        <v>67</v>
      </c>
      <c r="M46" s="19" t="s">
        <v>38</v>
      </c>
      <c r="N46" s="19" t="s">
        <v>153</v>
      </c>
      <c r="O46" s="41">
        <v>970</v>
      </c>
      <c r="P46" s="41"/>
      <c r="Q46" s="41">
        <v>970</v>
      </c>
      <c r="R46" s="41">
        <v>970</v>
      </c>
      <c r="S46" s="41"/>
      <c r="T46" s="41"/>
      <c r="U46" s="41"/>
      <c r="V46" s="41"/>
      <c r="W46" s="41"/>
      <c r="X46" s="41"/>
      <c r="Y46" s="41"/>
      <c r="Z46" s="39" t="s">
        <v>291</v>
      </c>
    </row>
    <row r="47" s="7" customFormat="1" ht="124" customHeight="1" spans="1:26">
      <c r="A47" s="17">
        <v>42</v>
      </c>
      <c r="B47" s="18" t="s">
        <v>292</v>
      </c>
      <c r="C47" s="19" t="s">
        <v>293</v>
      </c>
      <c r="D47" s="19" t="s">
        <v>117</v>
      </c>
      <c r="E47" s="19" t="s">
        <v>294</v>
      </c>
      <c r="F47" s="23" t="s">
        <v>190</v>
      </c>
      <c r="G47" s="19" t="s">
        <v>44</v>
      </c>
      <c r="H47" s="19" t="s">
        <v>295</v>
      </c>
      <c r="I47" s="19" t="s">
        <v>97</v>
      </c>
      <c r="J47" s="23">
        <v>39</v>
      </c>
      <c r="K47" s="19" t="s">
        <v>130</v>
      </c>
      <c r="L47" s="19" t="s">
        <v>131</v>
      </c>
      <c r="M47" s="19" t="s">
        <v>38</v>
      </c>
      <c r="N47" s="19" t="s">
        <v>132</v>
      </c>
      <c r="O47" s="41">
        <v>140</v>
      </c>
      <c r="P47" s="41"/>
      <c r="Q47" s="41">
        <v>140</v>
      </c>
      <c r="R47" s="41"/>
      <c r="S47" s="41">
        <v>140</v>
      </c>
      <c r="T47" s="41"/>
      <c r="U47" s="41"/>
      <c r="V47" s="41"/>
      <c r="W47" s="41"/>
      <c r="X47" s="41"/>
      <c r="Y47" s="41"/>
      <c r="Z47" s="19" t="s">
        <v>296</v>
      </c>
    </row>
    <row r="48" s="7" customFormat="1" ht="124" customHeight="1" spans="1:26">
      <c r="A48" s="17">
        <v>43</v>
      </c>
      <c r="B48" s="18" t="s">
        <v>297</v>
      </c>
      <c r="C48" s="19" t="s">
        <v>298</v>
      </c>
      <c r="D48" s="19" t="s">
        <v>30</v>
      </c>
      <c r="E48" s="19" t="s">
        <v>31</v>
      </c>
      <c r="F48" s="23" t="s">
        <v>299</v>
      </c>
      <c r="G48" s="19" t="s">
        <v>300</v>
      </c>
      <c r="H48" s="19" t="s">
        <v>301</v>
      </c>
      <c r="I48" s="19" t="s">
        <v>172</v>
      </c>
      <c r="J48" s="23">
        <v>500</v>
      </c>
      <c r="K48" s="19" t="s">
        <v>302</v>
      </c>
      <c r="L48" s="19" t="s">
        <v>75</v>
      </c>
      <c r="M48" s="19" t="s">
        <v>76</v>
      </c>
      <c r="N48" s="19" t="s">
        <v>303</v>
      </c>
      <c r="O48" s="41">
        <v>323.05</v>
      </c>
      <c r="P48" s="41"/>
      <c r="Q48" s="41">
        <v>323.05</v>
      </c>
      <c r="R48" s="41">
        <v>323.05</v>
      </c>
      <c r="S48" s="41"/>
      <c r="T48" s="41"/>
      <c r="U48" s="41"/>
      <c r="V48" s="41"/>
      <c r="W48" s="41"/>
      <c r="X48" s="41"/>
      <c r="Y48" s="41"/>
      <c r="Z48" s="39" t="s">
        <v>304</v>
      </c>
    </row>
    <row r="49" s="7" customFormat="1" ht="124" customHeight="1" spans="1:26">
      <c r="A49" s="17">
        <v>44</v>
      </c>
      <c r="B49" s="18" t="s">
        <v>305</v>
      </c>
      <c r="C49" s="19" t="s">
        <v>306</v>
      </c>
      <c r="D49" s="19" t="s">
        <v>30</v>
      </c>
      <c r="E49" s="19" t="s">
        <v>31</v>
      </c>
      <c r="F49" s="23" t="s">
        <v>307</v>
      </c>
      <c r="G49" s="19" t="s">
        <v>308</v>
      </c>
      <c r="H49" s="19" t="s">
        <v>309</v>
      </c>
      <c r="I49" s="19" t="s">
        <v>114</v>
      </c>
      <c r="J49" s="23">
        <v>0.36</v>
      </c>
      <c r="K49" s="19" t="s">
        <v>310</v>
      </c>
      <c r="L49" s="19" t="s">
        <v>53</v>
      </c>
      <c r="M49" s="19" t="s">
        <v>76</v>
      </c>
      <c r="N49" s="19" t="s">
        <v>311</v>
      </c>
      <c r="O49" s="41">
        <v>540</v>
      </c>
      <c r="P49" s="41"/>
      <c r="Q49" s="41">
        <v>540</v>
      </c>
      <c r="R49" s="41">
        <v>540</v>
      </c>
      <c r="S49" s="41"/>
      <c r="T49" s="41"/>
      <c r="U49" s="41"/>
      <c r="V49" s="41"/>
      <c r="W49" s="41"/>
      <c r="X49" s="41"/>
      <c r="Y49" s="41"/>
      <c r="Z49" s="19" t="s">
        <v>312</v>
      </c>
    </row>
    <row r="50" s="7" customFormat="1" ht="124" customHeight="1" spans="1:26">
      <c r="A50" s="17">
        <v>45</v>
      </c>
      <c r="B50" s="18" t="s">
        <v>313</v>
      </c>
      <c r="C50" s="19" t="s">
        <v>314</v>
      </c>
      <c r="D50" s="19" t="s">
        <v>117</v>
      </c>
      <c r="E50" s="19" t="s">
        <v>31</v>
      </c>
      <c r="F50" s="23" t="s">
        <v>190</v>
      </c>
      <c r="G50" s="19" t="s">
        <v>315</v>
      </c>
      <c r="H50" s="19" t="s">
        <v>316</v>
      </c>
      <c r="I50" s="19" t="s">
        <v>119</v>
      </c>
      <c r="J50" s="23">
        <v>8</v>
      </c>
      <c r="K50" s="19" t="s">
        <v>165</v>
      </c>
      <c r="L50" s="19" t="s">
        <v>131</v>
      </c>
      <c r="M50" s="19" t="s">
        <v>76</v>
      </c>
      <c r="N50" s="19" t="s">
        <v>317</v>
      </c>
      <c r="O50" s="41">
        <v>680</v>
      </c>
      <c r="P50" s="41"/>
      <c r="Q50" s="41">
        <v>680</v>
      </c>
      <c r="R50" s="41">
        <v>680</v>
      </c>
      <c r="S50" s="41"/>
      <c r="T50" s="41"/>
      <c r="U50" s="41"/>
      <c r="V50" s="41"/>
      <c r="W50" s="41"/>
      <c r="X50" s="41"/>
      <c r="Y50" s="41"/>
      <c r="Z50" s="19" t="s">
        <v>318</v>
      </c>
    </row>
    <row r="51" s="7" customFormat="1" ht="124" customHeight="1" spans="1:26">
      <c r="A51" s="17">
        <v>46</v>
      </c>
      <c r="B51" s="18" t="s">
        <v>319</v>
      </c>
      <c r="C51" s="19" t="s">
        <v>320</v>
      </c>
      <c r="D51" s="19" t="s">
        <v>30</v>
      </c>
      <c r="E51" s="19" t="s">
        <v>31</v>
      </c>
      <c r="F51" s="23" t="s">
        <v>321</v>
      </c>
      <c r="G51" s="19" t="s">
        <v>322</v>
      </c>
      <c r="H51" s="19" t="s">
        <v>323</v>
      </c>
      <c r="I51" s="19" t="s">
        <v>172</v>
      </c>
      <c r="J51" s="23">
        <v>130</v>
      </c>
      <c r="K51" s="19" t="s">
        <v>324</v>
      </c>
      <c r="L51" s="19" t="s">
        <v>53</v>
      </c>
      <c r="M51" s="19" t="s">
        <v>76</v>
      </c>
      <c r="N51" s="19" t="s">
        <v>325</v>
      </c>
      <c r="O51" s="41">
        <v>110</v>
      </c>
      <c r="P51" s="41"/>
      <c r="Q51" s="41"/>
      <c r="R51" s="41"/>
      <c r="S51" s="41"/>
      <c r="T51" s="41"/>
      <c r="U51" s="41"/>
      <c r="V51" s="41">
        <v>110</v>
      </c>
      <c r="W51" s="41"/>
      <c r="X51" s="41"/>
      <c r="Y51" s="41"/>
      <c r="Z51" s="19" t="s">
        <v>326</v>
      </c>
    </row>
    <row r="52" s="7" customFormat="1" ht="124" customHeight="1" spans="1:26">
      <c r="A52" s="17">
        <v>47</v>
      </c>
      <c r="B52" s="24" t="s">
        <v>327</v>
      </c>
      <c r="C52" s="27" t="s">
        <v>328</v>
      </c>
      <c r="D52" s="27" t="s">
        <v>329</v>
      </c>
      <c r="E52" s="27" t="s">
        <v>31</v>
      </c>
      <c r="F52" s="28" t="s">
        <v>248</v>
      </c>
      <c r="G52" s="29" t="s">
        <v>330</v>
      </c>
      <c r="H52" s="30" t="s">
        <v>331</v>
      </c>
      <c r="I52" s="27" t="s">
        <v>332</v>
      </c>
      <c r="J52" s="44">
        <v>30000</v>
      </c>
      <c r="K52" s="27" t="s">
        <v>282</v>
      </c>
      <c r="L52" s="45" t="s">
        <v>131</v>
      </c>
      <c r="M52" s="19" t="s">
        <v>38</v>
      </c>
      <c r="N52" s="24" t="s">
        <v>333</v>
      </c>
      <c r="O52" s="28">
        <v>850</v>
      </c>
      <c r="P52" s="27"/>
      <c r="Q52" s="27">
        <v>850</v>
      </c>
      <c r="R52" s="28">
        <v>850</v>
      </c>
      <c r="S52" s="24"/>
      <c r="T52" s="49"/>
      <c r="U52" s="50"/>
      <c r="V52" s="50"/>
      <c r="W52" s="50"/>
      <c r="X52" s="50"/>
      <c r="Y52" s="50"/>
      <c r="Z52" s="54" t="s">
        <v>334</v>
      </c>
    </row>
    <row r="53" s="7" customFormat="1" ht="124" customHeight="1" spans="1:26">
      <c r="A53" s="17">
        <v>48</v>
      </c>
      <c r="B53" s="18" t="s">
        <v>335</v>
      </c>
      <c r="C53" s="19" t="s">
        <v>336</v>
      </c>
      <c r="D53" s="19" t="s">
        <v>30</v>
      </c>
      <c r="E53" s="19" t="s">
        <v>31</v>
      </c>
      <c r="F53" s="23" t="s">
        <v>232</v>
      </c>
      <c r="G53" s="19" t="s">
        <v>337</v>
      </c>
      <c r="H53" s="19" t="s">
        <v>338</v>
      </c>
      <c r="I53" s="19" t="s">
        <v>172</v>
      </c>
      <c r="J53" s="23">
        <v>1600</v>
      </c>
      <c r="K53" s="19" t="s">
        <v>179</v>
      </c>
      <c r="L53" s="19" t="s">
        <v>53</v>
      </c>
      <c r="M53" s="19" t="s">
        <v>38</v>
      </c>
      <c r="N53" s="19" t="s">
        <v>180</v>
      </c>
      <c r="O53" s="41">
        <v>640</v>
      </c>
      <c r="P53" s="41"/>
      <c r="Q53" s="41">
        <v>640</v>
      </c>
      <c r="R53" s="41">
        <v>640</v>
      </c>
      <c r="S53" s="41"/>
      <c r="T53" s="41"/>
      <c r="U53" s="41"/>
      <c r="V53" s="41"/>
      <c r="W53" s="41"/>
      <c r="X53" s="41"/>
      <c r="Y53" s="41"/>
      <c r="Z53" s="19" t="s">
        <v>339</v>
      </c>
    </row>
  </sheetData>
  <autoFilter xmlns:etc="http://www.wps.cn/officeDocument/2017/etCustomData" ref="A5:AC53" etc:filterBottomFollowUsedRange="0">
    <extLst/>
  </autoFilter>
  <mergeCells count="23">
    <mergeCell ref="A1:Z1"/>
    <mergeCell ref="O2:Y2"/>
    <mergeCell ref="Q3:U3"/>
    <mergeCell ref="W3:Y3"/>
    <mergeCell ref="A5:H5"/>
    <mergeCell ref="A2:A4"/>
    <mergeCell ref="B2:B4"/>
    <mergeCell ref="C2:C4"/>
    <mergeCell ref="D2:D4"/>
    <mergeCell ref="E2:E4"/>
    <mergeCell ref="F2:F4"/>
    <mergeCell ref="G2:G4"/>
    <mergeCell ref="H2:H4"/>
    <mergeCell ref="I2:I4"/>
    <mergeCell ref="J2:J4"/>
    <mergeCell ref="K2:K4"/>
    <mergeCell ref="L2:L4"/>
    <mergeCell ref="M2:M4"/>
    <mergeCell ref="N2:N4"/>
    <mergeCell ref="O3:O4"/>
    <mergeCell ref="P3:P4"/>
    <mergeCell ref="V3:V4"/>
    <mergeCell ref="Z2:Z4"/>
  </mergeCells>
  <dataValidations count="2">
    <dataValidation type="list" allowBlank="1" showInputMessage="1" showErrorMessage="1" sqref="D53 D6:D27 D31:D36 D48:D49">
      <formula1>"产业发展类,就业类,乡村建设类,易地搬迁后扶类,巩固拓展脱贫攻坚成果类,其他类"</formula1>
    </dataValidation>
    <dataValidation type="list" allowBlank="1" showInputMessage="1" showErrorMessage="1" sqref="E6:E22">
      <formula1>"新建,续建,改扩建"</formula1>
    </dataValidation>
  </dataValidations>
  <printOptions horizontalCentered="1"/>
  <pageMargins left="0.196527777777778" right="0.196527777777778" top="0.393055555555556" bottom="0.196527777777778" header="0.298611111111111" footer="0.298611111111111"/>
  <pageSetup paperSize="9" scale="43"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儿子娃娃</dc:creator>
  <cp:lastModifiedBy>KJ</cp:lastModifiedBy>
  <dcterms:created xsi:type="dcterms:W3CDTF">2021-11-29T09:11:00Z</dcterms:created>
  <dcterms:modified xsi:type="dcterms:W3CDTF">2024-12-18T08:18:41Z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7AC4DF1C81FA4276BFDE672AAD08E852_13</vt:lpwstr>
  </property>
  <property fmtid="{D5CDD505-2E9C-101B-9397-08002B2CF9AE}" pid="3" name="KSOProductBuildVer">
    <vt:lpwstr>2052-12.1.0.19302</vt:lpwstr>
  </property>
  <property fmtid="{D5CDD505-2E9C-101B-9397-08002B2CF9AE}" pid="4" name="KSOReadingLayout">
    <vt:bool>true</vt:bool>
  </property>
</Properties>
</file>