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599" firstSheet="1" activeTab="2"/>
  </bookViews>
  <sheets>
    <sheet name="项目计划分类汇总表" sheetId="15" r:id="rId1"/>
    <sheet name="2025年项目 (巩固任务资金)" sheetId="14" r:id="rId2"/>
    <sheet name="2025年项目 (巩固任务资金) (2)" sheetId="16" r:id="rId3"/>
  </sheets>
  <definedNames>
    <definedName name="_xlnm._FilterDatabase" localSheetId="1" hidden="1">'2025年项目 (巩固任务资金)'!$A$7:$AD$73</definedName>
    <definedName name="_xlnm._FilterDatabase" localSheetId="2" hidden="1">'2025年项目 (巩固任务资金) (2)'!$A$7:$Z$73</definedName>
    <definedName name="产业扶贫">#REF!</definedName>
    <definedName name="基础设施">#REF!</definedName>
    <definedName name="基础设施1">#REF!</definedName>
    <definedName name="教育_补助_培训">#REF!</definedName>
    <definedName name="教育补助">#REF!</definedName>
    <definedName name="金融扶贫">#REF!</definedName>
    <definedName name="项目类型">#REF!</definedName>
    <definedName name="易地扶贫搬迁">#REF!</definedName>
    <definedName name="_xlnm.Print_Titles" localSheetId="1">'2025年项目 (巩固任务资金)'!$2:$6</definedName>
    <definedName name="产业扶贫" localSheetId="1">#REF!</definedName>
    <definedName name="基础设施" localSheetId="1">#REF!</definedName>
    <definedName name="基础设施1" localSheetId="1">#REF!</definedName>
    <definedName name="教育_补助_培训" localSheetId="1">#REF!</definedName>
    <definedName name="教育补助" localSheetId="1">#REF!</definedName>
    <definedName name="金融扶贫" localSheetId="1">#REF!</definedName>
    <definedName name="项目类型" localSheetId="1">#REF!</definedName>
    <definedName name="易地扶贫搬迁" localSheetId="1">#REF!</definedName>
    <definedName name="_xlnm._FilterDatabase" localSheetId="0" hidden="1">项目计划分类汇总表!$A$5:$BR$6</definedName>
    <definedName name="_xlnm.Print_Area" localSheetId="0">项目计划分类汇总表!$A$1:$BR$6</definedName>
    <definedName name="_xlnm.Print_Area" localSheetId="1">'2025年项目 (巩固任务资金)'!$A$1:$AC$73</definedName>
    <definedName name="_xlnm.Print_Titles" localSheetId="2">'2025年项目 (巩固任务资金) (2)'!$2:$6</definedName>
    <definedName name="产业扶贫" localSheetId="2">#REF!</definedName>
    <definedName name="基础设施" localSheetId="2">#REF!</definedName>
    <definedName name="基础设施1" localSheetId="2">#REF!</definedName>
    <definedName name="教育_补助_培训" localSheetId="2">#REF!</definedName>
    <definedName name="教育补助" localSheetId="2">#REF!</definedName>
    <definedName name="金融扶贫" localSheetId="2">#REF!</definedName>
    <definedName name="项目类型" localSheetId="2">#REF!</definedName>
    <definedName name="易地扶贫搬迁" localSheetId="2">#REF!</definedName>
    <definedName name="_xlnm.Print_Area" localSheetId="2">'2025年项目 (巩固任务资金) (2)'!$A$1:$Y$73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<sst xmlns="http://schemas.openxmlformats.org/spreadsheetml/2006/main" count="2109" uniqueCount="480">
  <si>
    <t>2026年财政衔接资金项目分类统计表</t>
  </si>
  <si>
    <t>截止时间：2026年XX月XX日</t>
  </si>
  <si>
    <t xml:space="preserve">单位：个、万元 </t>
  </si>
  <si>
    <t>县市</t>
  </si>
  <si>
    <t>项目个数</t>
  </si>
  <si>
    <t>资金规模（万元）</t>
  </si>
  <si>
    <t>项目类别</t>
  </si>
  <si>
    <t>续建项目个数</t>
  </si>
  <si>
    <t>续建资金规模</t>
  </si>
  <si>
    <t>2026年项目库农业农村局重点工作统计表</t>
  </si>
  <si>
    <t>产业发展类项目个数</t>
  </si>
  <si>
    <t>资金</t>
  </si>
  <si>
    <t>占比</t>
  </si>
  <si>
    <t>就业类项目个数</t>
  </si>
  <si>
    <t>乡村建设类</t>
  </si>
  <si>
    <t>易地搬迁后扶类</t>
  </si>
  <si>
    <t>巩固拓展脱贫攻坚成果类</t>
  </si>
  <si>
    <t>其他类</t>
  </si>
  <si>
    <t>项目个数小计</t>
  </si>
  <si>
    <t>资金小计</t>
  </si>
  <si>
    <r>
      <rPr>
        <b/>
        <sz val="12"/>
        <rFont val="黑体"/>
        <charset val="134"/>
      </rPr>
      <t>到户产业补助项目个数</t>
    </r>
    <r>
      <rPr>
        <b/>
        <sz val="12"/>
        <color rgb="FFFF0000"/>
        <rFont val="黑体"/>
        <charset val="134"/>
      </rPr>
      <t>（种植、畜牧、林草、庭院经济、渔业）</t>
    </r>
  </si>
  <si>
    <r>
      <rPr>
        <b/>
        <sz val="12"/>
        <rFont val="黑体"/>
        <charset val="134"/>
      </rPr>
      <t>到户产业补助项目个数</t>
    </r>
    <r>
      <rPr>
        <b/>
        <sz val="12"/>
        <color rgb="FFFF0000"/>
        <rFont val="黑体"/>
        <charset val="134"/>
      </rPr>
      <t>（公益性岗位补助）</t>
    </r>
  </si>
  <si>
    <r>
      <rPr>
        <b/>
        <sz val="12"/>
        <rFont val="黑体"/>
        <charset val="134"/>
      </rPr>
      <t>到户产业补助项目个数</t>
    </r>
    <r>
      <rPr>
        <b/>
        <sz val="12"/>
        <color rgb="FFFF0000"/>
        <rFont val="黑体"/>
        <charset val="134"/>
      </rPr>
      <t>（一次性交通补助）</t>
    </r>
  </si>
  <si>
    <r>
      <rPr>
        <b/>
        <sz val="12"/>
        <rFont val="黑体"/>
        <charset val="134"/>
      </rPr>
      <t>到户产业补助项目个数</t>
    </r>
    <r>
      <rPr>
        <b/>
        <sz val="12"/>
        <color rgb="FFFF0000"/>
        <rFont val="黑体"/>
        <charset val="134"/>
      </rPr>
      <t>（创业就业补助）</t>
    </r>
  </si>
  <si>
    <r>
      <rPr>
        <b/>
        <sz val="12"/>
        <rFont val="黑体"/>
        <charset val="134"/>
      </rPr>
      <t>农田配套设施项目个数</t>
    </r>
    <r>
      <rPr>
        <b/>
        <sz val="12"/>
        <color rgb="FFFF0000"/>
        <rFont val="黑体"/>
        <charset val="134"/>
      </rPr>
      <t>（高标准农田缺项补项）</t>
    </r>
  </si>
  <si>
    <t>农田提质改造（土地碎片化治理）项目个数</t>
  </si>
  <si>
    <t>亩数</t>
  </si>
  <si>
    <t>畜禽产业发展项目个数</t>
  </si>
  <si>
    <t>设施大棚项目个数</t>
  </si>
  <si>
    <r>
      <rPr>
        <b/>
        <sz val="12"/>
        <rFont val="黑体"/>
        <charset val="134"/>
      </rPr>
      <t>建设大棚</t>
    </r>
    <r>
      <rPr>
        <b/>
        <sz val="12"/>
        <color rgb="FFFF0000"/>
        <rFont val="黑体"/>
        <charset val="134"/>
      </rPr>
      <t>座数</t>
    </r>
  </si>
  <si>
    <r>
      <rPr>
        <b/>
        <sz val="12"/>
        <rFont val="黑体"/>
        <charset val="134"/>
      </rPr>
      <t>建设大棚</t>
    </r>
    <r>
      <rPr>
        <b/>
        <sz val="12"/>
        <color rgb="FFFF0000"/>
        <rFont val="黑体"/>
        <charset val="134"/>
      </rPr>
      <t>亩数</t>
    </r>
  </si>
  <si>
    <r>
      <rPr>
        <b/>
        <sz val="12"/>
        <rFont val="黑体"/>
        <charset val="134"/>
      </rPr>
      <t>设施大棚附属配套项目个数</t>
    </r>
    <r>
      <rPr>
        <b/>
        <sz val="12"/>
        <color rgb="FFFF0000"/>
        <rFont val="黑体"/>
        <charset val="134"/>
      </rPr>
      <t>（为大棚配套水、电、路等）</t>
    </r>
  </si>
  <si>
    <t>设施大棚提升 改造项目个数</t>
  </si>
  <si>
    <r>
      <rPr>
        <b/>
        <sz val="12"/>
        <rFont val="黑体"/>
        <charset val="134"/>
      </rPr>
      <t>提升改造</t>
    </r>
    <r>
      <rPr>
        <b/>
        <sz val="12"/>
        <color rgb="FFFF0000"/>
        <rFont val="黑体"/>
        <charset val="134"/>
      </rPr>
      <t>座数</t>
    </r>
  </si>
  <si>
    <r>
      <rPr>
        <b/>
        <sz val="12"/>
        <rFont val="黑体"/>
        <charset val="134"/>
      </rPr>
      <t>提升改造</t>
    </r>
    <r>
      <rPr>
        <b/>
        <sz val="12"/>
        <color rgb="FFFF0000"/>
        <rFont val="黑体"/>
        <charset val="134"/>
      </rPr>
      <t>亩数</t>
    </r>
  </si>
  <si>
    <t>种植业项目个数</t>
  </si>
  <si>
    <t>农产品加工项目个数</t>
  </si>
  <si>
    <t>农产品仓储物流项目个数</t>
  </si>
  <si>
    <t>合计</t>
  </si>
  <si>
    <t>皮山县</t>
  </si>
  <si>
    <t>附件</t>
  </si>
  <si>
    <t>2026年和田地区皮山县县财政衔接资金项目计划表</t>
  </si>
  <si>
    <t>序号</t>
  </si>
  <si>
    <t>项目库编号</t>
  </si>
  <si>
    <t>系统编号</t>
  </si>
  <si>
    <t>项目名称</t>
  </si>
  <si>
    <t>项目二级类型</t>
  </si>
  <si>
    <t>项目子类型</t>
  </si>
  <si>
    <t>项目地点</t>
  </si>
  <si>
    <t>项目建设内容</t>
  </si>
  <si>
    <t>投资
（万元）</t>
  </si>
  <si>
    <t>资金来源（万元）</t>
  </si>
  <si>
    <t>联农带农方式</t>
  </si>
  <si>
    <t>直接受益
人口（人）</t>
  </si>
  <si>
    <t>是否为到户项目</t>
  </si>
  <si>
    <t>支撑的主导产业</t>
  </si>
  <si>
    <t>是否形成帮扶项目资产</t>
  </si>
  <si>
    <t>是否采取以工代赈方式</t>
  </si>
  <si>
    <t>绩效目标关键指标</t>
  </si>
  <si>
    <t>责任单位</t>
  </si>
  <si>
    <t>建议审核处室</t>
  </si>
  <si>
    <t>衔接资金</t>
  </si>
  <si>
    <t>地县配套资金</t>
  </si>
  <si>
    <t>其他资金</t>
  </si>
  <si>
    <t>小计</t>
  </si>
  <si>
    <t>巩固拓展和乡村振兴</t>
  </si>
  <si>
    <t>以工代赈</t>
  </si>
  <si>
    <t>少数
民族
发展</t>
  </si>
  <si>
    <t>欠发达
国有
农场</t>
  </si>
  <si>
    <t>欠发达
国有
林场</t>
  </si>
  <si>
    <t>中央</t>
  </si>
  <si>
    <t>自治区</t>
  </si>
  <si>
    <t>psx-2024-012</t>
  </si>
  <si>
    <t>皮山县皮山河流域联合供水工程（二期）</t>
  </si>
  <si>
    <t>农村基础设施</t>
  </si>
  <si>
    <t>农村供水保障设施建设</t>
  </si>
  <si>
    <t>本工程年取水量为2338.93万m³，沉沙调节池库容为174万m³，依据《水利水电工程等级划分及洪水标准》确定工程等别为Ⅳ等，工程规模为小（1）型。根据《村镇供水工程技术规范》对供水工程规模划分为规模化供水工程I型。本次新建总水厂设计规模远期为9万m³/d，项目区范围包括山区3乡1镇、平原区2乡1镇、县城及三峡工业园、皮山农场的供水系统等供水单位。机械沉沙池及输水管道防洪标准设计10 年一遇；校核 30 年一遇；沉沙调节池设计洪水重现期取50年，校核洪水重现期取1000年。主要建筑物包括：机械沉沙池、沉沙调节池、引放水管、冲沟整治工程、永久交通道路、安全监测、净水厂及工艺设计。</t>
  </si>
  <si>
    <t>其他</t>
  </si>
  <si>
    <t>否</t>
  </si>
  <si>
    <t>是</t>
  </si>
  <si>
    <t>工程年取水量2338.93万m³，新建沉沙调节池1座14万m³，解决皮山河流域5乡2镇、皮山县城及皮山农场21.2万居民的生活、工业生产用水及49万头畜禽饮水问题。</t>
  </si>
  <si>
    <t>水利服务总站</t>
  </si>
  <si>
    <t>水利厅</t>
  </si>
  <si>
    <t>续建</t>
  </si>
  <si>
    <t>psx-2025-074</t>
  </si>
  <si>
    <t>皮山县藏桂乡2025年农田设施配套建设项目</t>
  </si>
  <si>
    <t>产业发展类</t>
  </si>
  <si>
    <t>配套设施项目</t>
  </si>
  <si>
    <t>小型农田水利设施建设</t>
  </si>
  <si>
    <t>藏桂乡</t>
  </si>
  <si>
    <t>为皮山县藏桂乡1万亩土地配套附属工程，主要包含：引水渠工程，给以地表水为水源的系统配套引水渠，沉砂池配套引水渠。田间道路工程：规划建设田间道路。农田输配电工程：架设10kv高压输电线路，从而满足滴灌工程用电需求。</t>
  </si>
  <si>
    <t>带动生产</t>
  </si>
  <si>
    <t>粮经类</t>
  </si>
  <si>
    <t>发展高效节水灌溉面积≥1万亩；
生产条件改善带动农业亩均产量增加≥20公斤。</t>
  </si>
  <si>
    <t>藏桂乡人民政府</t>
  </si>
  <si>
    <t>农田建设处</t>
  </si>
  <si>
    <t>psx-2025-114</t>
  </si>
  <si>
    <t>皮山县木奎拉乡2025年沙产业基础设施配套项目</t>
  </si>
  <si>
    <t>木奎拉乡</t>
  </si>
  <si>
    <t>改建1条引水渠长3.771km，渠道净流量为0.33m³/s，共计配套渠系建筑物19座（其中：节制闸1座，节制单向分水闸3座，节制双向分水闸3座，农桥12座）；新建1座4万m³沉砂池和1座84.04㎡泵房（砖混结构）；每个系统配套1套离心泵，共3套；每台离心泵配套1套泵前悬浮式自清洗过滤器+智能卧式网式自清洗过滤器，共3套；共计规划建设田间道路7条，总长6.187km。</t>
  </si>
  <si>
    <t>林特类</t>
  </si>
  <si>
    <t>改建1条引水渠长3.771km；新建蓄水池1座；通过项目实施推进全县生态环境改善，增加群众幸福感；同时推动沙产业发展，增加群众收入。</t>
  </si>
  <si>
    <t>林业和草原局</t>
  </si>
  <si>
    <t>林草局</t>
  </si>
  <si>
    <t>psx-2025-104</t>
  </si>
  <si>
    <t>皮山县科克铁热克镇污水处理管网建设项目</t>
  </si>
  <si>
    <t>人居环境整治</t>
  </si>
  <si>
    <t>农村污水治理</t>
  </si>
  <si>
    <t>科克铁热克镇英博斯坦村、央阿克勒克村、科克铁热克村等5村</t>
  </si>
  <si>
    <t>本项目新建污水管道共计11.6km。其中新建DN315 HDPE双壁波纹管8.60km；De110 UPVC管3.0km；配套检查井510余座；并包含监测系统及其他附属配套工程等。</t>
  </si>
  <si>
    <t>新建污水管道共计8.6km；新建污水一体化提升泵站1座；通过该项目的实施，改善人居环境，提升居民生活质量。</t>
  </si>
  <si>
    <t>科克铁热克镇人民政府</t>
  </si>
  <si>
    <t>乡村建设处</t>
  </si>
  <si>
    <t>psx-2025-101</t>
  </si>
  <si>
    <t>皮山县木奎拉乡至固玛镇2025年沙产业基础设施配套项目</t>
  </si>
  <si>
    <t>木奎拉乡光明村</t>
  </si>
  <si>
    <t>规划面积为0.83万亩(其中包含:新增灌溉面积为7270亩，新增林带面积为815.59亩，田间道路面积为226.49亩);配套滴灌工程7270亩（11个系统），主要包括铺设地埋管网（PVC-M管）11.573km，闸阀井113座、排水井115座，开挖、回填土方23.47万m³等。新建地表水自压系统过滤器房3座，滤器房建筑面积均为52㎡，均为砖混结构。配套智能卧式网式自清洗过滤器6套，施肥箱11套。新建田间道路12条，总长度共计17.869km。</t>
  </si>
  <si>
    <t>新增灌溉面积为7270亩；新增林带面积为815.59亩；新建地表水自压系统过滤器房3座；通过项目实施推进全县生态环境改善，增加群众幸福感；同时推动沙产业发展，增加群众收入。</t>
  </si>
  <si>
    <t>PSX-2025-010</t>
  </si>
  <si>
    <t>皮山县藏桂乡2025年1万亩土地整治项目</t>
  </si>
  <si>
    <t>生产项目</t>
  </si>
  <si>
    <t>种植业基地</t>
  </si>
  <si>
    <t>皮山县藏桂乡实施田块整治面积为9829亩，共计划分101个地块。新建砂砾石道路32条，共计长19882m，路宽4.0～6.0m，砂砾石垫层厚度为0.3m；</t>
  </si>
  <si>
    <t>土地流转；带动生产</t>
  </si>
  <si>
    <t>产出指标：完成田块整治9829亩；新建砂砾石道路32条，共计长19882m；
满意度指标：受益人员满意度≧95%</t>
  </si>
  <si>
    <t>psx-2025-113</t>
  </si>
  <si>
    <t>皮山县科克铁热克镇2025年沙产业基础设施配套项目</t>
  </si>
  <si>
    <t>科克铁热克镇</t>
  </si>
  <si>
    <t>改建3条引水渠长819m，渠道净流量为0.14～0.27m³/s，共计配套渠系建筑物5座，（其中：水闸4座，农桥1座）；新建3座2万m³沉砂池和3座泵房（其中：两个三系统和一个双系统；三系统泵房面积为84.04㎡，双系统泵房面积为68.02㎡）；泵房内配套8个系统的水泵、过滤器、施肥箱等机电设备8套，新建16条、总长17.218km、路面宽4.5m、厚0.3m 的砂砾石路面的田间道路，对项目区7198亩面积进行条田规划，并配套1座农桥；新打9眼机井作为8个地表水加压滴灌系统的备用水源，同时，配套9座井房（砖混结构）、9 套过滤器设备等。</t>
  </si>
  <si>
    <t>改建3条引水渠长819m；新建蓄水池3座；新打机电井3座；通过项目实施推进全县生态环境改善，增加群众幸福感；同时推动沙产业发展，增加群众收入。</t>
  </si>
  <si>
    <t>psx-2026-048</t>
  </si>
  <si>
    <t>皮山县杜瓦河2025年防洪治理工程</t>
  </si>
  <si>
    <t>杜瓦镇亚克尔村、都村、墩巴格村、拉木斯村、硝尔鲁克村</t>
  </si>
  <si>
    <t>本次计划建设杜瓦河右岸第一段Y58+600～Y62+440段，建设长度为3.840km、右岸第二段Y64+100～Y66+745段，建设长度为2.645km、右岸第三段Y72+715～Y74+450段，建设长度为1.735km、右岸第四段Y77+110～Y78+890段，建设长度为1.780km，建设总长度为10.00km。配套8条引水渠用于坝后耕地灌溉，渠道总长度为1.453km，配套渠系建筑物31座，其中节制分水闸20座、农桥3座及引水口8座。</t>
  </si>
  <si>
    <t>新建防洪堤10km,有效保护4866人，5650亩耕地</t>
  </si>
  <si>
    <t>psx-2025-082</t>
  </si>
  <si>
    <t>皮山县乡村振兴发展壮大村集体经济建设项目</t>
  </si>
  <si>
    <t>新型农村集体经济发展项目</t>
  </si>
  <si>
    <t>整合14个村的新型农村集体经济资金在藏桂乡实施壮大村集体经济项目，建设9994.4平方米冷库一座。</t>
  </si>
  <si>
    <t>收益分红；带动生产</t>
  </si>
  <si>
    <t>新建冷库1座，新建冷库面积9994.4平米</t>
  </si>
  <si>
    <t>市场处</t>
  </si>
  <si>
    <t>psx-2026-001</t>
  </si>
  <si>
    <t>皮山县巴什兰干乡2026年推动产业帮扶精准到户促进农民持续增收项目</t>
  </si>
  <si>
    <t>高质量庭院经济</t>
  </si>
  <si>
    <t>庭院特色养殖</t>
  </si>
  <si>
    <t>结合我县实际，根据农户产业发展和家庭人均收入等情况，对巴什兰干乡纳入全国防止返贫监测和衔接推进乡村、振兴信息系统管理，有发展条件、发展愿望的帮扶对象，选取种植业、畜牧业、林果业、就业创业等方面实施产业帮扶项目，激发群众内生动力，助力农户实现稳定增收致富。</t>
  </si>
  <si>
    <t>带动840户农户发展产业；户均增收4000元以上；有效提高农户产业发展积极性</t>
  </si>
  <si>
    <t>巴什兰干乡</t>
  </si>
  <si>
    <t>帮扶处</t>
  </si>
  <si>
    <t>psx-2026-072</t>
  </si>
  <si>
    <t>皮山县藏桂乡2026年推动产业帮扶精准到户促进农民持续增收项目</t>
  </si>
  <si>
    <t>结合我县实际，根据农户产业发展和家庭人均收入等情况，对藏桂乡纳入全国防止返贫监测和衔接推进乡村、振兴信息系统管理，有发展条件、发展愿望的帮扶对象，选取种植业、畜牧业、林果业、就业创业等方面实施产业帮扶项目，激发群众内生动力，助力农户实现稳定增收致富。</t>
  </si>
  <si>
    <t>带动3080户农户发展产业；户均增收4000元以上；有效提高农户产业发展积极性</t>
  </si>
  <si>
    <t>psx-2026-073</t>
  </si>
  <si>
    <t>皮山县杜瓦镇2026年推动产业帮扶精准到户促进农民持续增收项目</t>
  </si>
  <si>
    <t>结合我县实际，根据农户产业发展和家庭人均收入等情况，对杜瓦镇纳入全国防止返贫监测和衔接推进乡村、振兴信息系统管理，有发展条件、发展愿望的帮扶对象，选取种植业、畜牧业、林果业、就业创业等方面实施产业帮扶项目，激发群众内生动力，助力农户实现稳定增收致富。</t>
  </si>
  <si>
    <t>带动940户农户发展产业；户均增收4000元以上；有效提高农户产业发展积极性</t>
  </si>
  <si>
    <t>杜瓦镇</t>
  </si>
  <si>
    <t>psx-2026-074</t>
  </si>
  <si>
    <t>皮山县固玛镇2026年推动产业帮扶精准到户促进农民持续增收项目</t>
  </si>
  <si>
    <t>结合我县实际，根据农户产业发展和家庭人均收入等情况，对固玛镇纳入全国防止返贫监测和衔接推进乡村、振兴信息系统管理，有发展条件、发展愿望的帮扶对象，选取种植业、畜牧业、林果业、就业创业等方面实施产业帮扶项目，激发群众内生动力，助力农户实现稳定增收致富。</t>
  </si>
  <si>
    <t>带动2540户农户发展产业；户均增收4000元以上；有效提高农户产业发展积极性</t>
  </si>
  <si>
    <t>固玛镇</t>
  </si>
  <si>
    <t>psx-2026-075</t>
  </si>
  <si>
    <t>皮山县康克尔柯尔克孜民族乡2026年推动产业帮扶精准到户促进农民持续增收项目</t>
  </si>
  <si>
    <t>结合我县实际，根据农户产业发展和家庭人均收入等情况，对康克尔柯尔克孜民族乡纳入全国防止返贫监测和衔接推进乡村、振兴信息系统管理，有发展条件、发展愿望的帮扶对象，选取种植业、畜牧业、林果业、就业创业等方面实施产业帮扶项目，激发群众内生动力，助力农户实现稳定增收致富。</t>
  </si>
  <si>
    <t>带动280户农户发展产业；户均增收4000元以上；有效提高农户产业发展积极性</t>
  </si>
  <si>
    <t>康克尔柯尔克孜民族乡</t>
  </si>
  <si>
    <t>psx-2026-076</t>
  </si>
  <si>
    <t>皮山县科克铁热克镇2026年推动产业帮扶精准到户促进农民持续增收项目</t>
  </si>
  <si>
    <t>结合我县实际，根据农户产业发展和家庭人均收入等情况，对科克铁热克镇纳入全国防止返贫监测和衔接推进乡村、振兴信息系统管理，有发展条件、发展愿望的帮扶对象，选取种植业、畜牧业、林果业、就业创业等方面实施产业帮扶项目，激发群众内生动力，助力农户实现稳定增收致富。</t>
  </si>
  <si>
    <t>带动5240户农户发展产业；户均增收4000元以上；有效提高农户产业发展积极性</t>
  </si>
  <si>
    <t>psx-2026-077</t>
  </si>
  <si>
    <t>皮山县克里阳乡2026年推动产业帮扶精准到户促进农民持续增收项目</t>
  </si>
  <si>
    <t>结合我县实际，根据农户产业发展和家庭人均收入等情况，对克里阳乡纳入全国防止返贫监测和衔接推进乡村、振兴信息系统管理，有发展条件、发展愿望的帮扶对象，选取种植业、畜牧业、林果业、就业创业等方面实施产业帮扶项目，激发群众内生动力，助力农户实现稳定增收致富。</t>
  </si>
  <si>
    <t>带动810户农户发展产业；户均增收4000元以上；有效提高农户产业发展积极性</t>
  </si>
  <si>
    <t>克里阳乡</t>
  </si>
  <si>
    <t>psx-2026-078</t>
  </si>
  <si>
    <t>皮山县阔什塔格镇2026年推动产业帮扶精准到户促进农民持续增收项目</t>
  </si>
  <si>
    <t>结合我县实际，根据农户产业发展和家庭人均收入等情况，对阔什塔格镇纳入全国防止返贫监测和衔接推进乡村、振兴信息系统管理，有发展条件、发展愿望的帮扶对象，选取种植业、畜牧业、林果业、就业创业等方面实施产业帮扶项目，激发群众内生动力，助力农户实现稳定增收致富。</t>
  </si>
  <si>
    <t>带动2200户农户发展产业；户均增收4000元以上；有效提高农户产业发展积极性</t>
  </si>
  <si>
    <t>阔什塔格镇</t>
  </si>
  <si>
    <t>psx-2026-079</t>
  </si>
  <si>
    <t>皮山县木吉镇2026年推动产业帮扶精准到户促进农民持续增收项目</t>
  </si>
  <si>
    <t>结合我县实际，根据农户产业发展和家庭人均收入等情况，对木吉镇纳入全国防止返贫监测和衔接推进乡村、振兴信息系统管理，有发展条件、发展愿望的帮扶对象，选取种植业、畜牧业、林果业、就业创业等方面实施产业帮扶项目，激发群众内生动力，助力农户实现稳定增收致富。</t>
  </si>
  <si>
    <t>带动2500户农户发展产业；户均增收4000元以上；有效提高农户产业发展积极性</t>
  </si>
  <si>
    <t>木吉镇</t>
  </si>
  <si>
    <t>psx-2026-080</t>
  </si>
  <si>
    <t>皮山县木奎拉乡2026年推动产业帮扶精准到户促进农民持续增收项目</t>
  </si>
  <si>
    <t>结合我县实际，根据农户产业发展和家庭人均收入等情况，对木奎拉乡纳入全国防止返贫监测和衔接推进乡村、振兴信息系统管理，有发展条件、发展愿望的帮扶对象，选取种植业、畜牧业、林果业、就业创业等方面实施产业帮扶项目，激发群众内生动力，助力农户实现稳定增收致富。</t>
  </si>
  <si>
    <t>带动3470户农户发展产业；户均增收4000元以上；有效提高农户产业发展积极性</t>
  </si>
  <si>
    <t>psx-2026-081</t>
  </si>
  <si>
    <t>皮山县垴阿巴提塔吉克民族乡2026年推动产业帮扶精准到户促进农民持续增收项目</t>
  </si>
  <si>
    <t>结合我县实际，根据农户产业发展和家庭人均收入等情况，对垴阿巴提塔吉克民族乡纳入全国防止返贫监测和衔接推进乡村、振兴信息系统管理，有发展条件、发展愿望的帮扶对象，选取种植业、畜牧业、林果业、就业创业等方面实施产业帮扶项目，激发群众内生动力，助力农户实现稳定增收致富。</t>
  </si>
  <si>
    <t>带动95户农户发展产业；户均增收4000元以上；有效提高农户产业发展积极性</t>
  </si>
  <si>
    <t>垴阿巴提塔吉克民族乡</t>
  </si>
  <si>
    <t>psx-2026-082</t>
  </si>
  <si>
    <t>皮山县皮西那乡2026年推动产业帮扶精准到户促进农民持续增收项目</t>
  </si>
  <si>
    <t>结合我县实际，根据农户产业发展和家庭人均收入等情况，对皮西那乡纳入全国防止返贫监测和衔接推进乡村、振兴信息系统管理，有发展条件、发展愿望的帮扶对象，选取种植业、畜牧业、林果业、就业创业等方面实施产业帮扶项目，激发群众内生动力，助力农户实现稳定增收致富。</t>
  </si>
  <si>
    <t>带动1275户农户发展产业；户均增收4000元以上；有效提高农户产业发展积极性</t>
  </si>
  <si>
    <t>皮西那乡</t>
  </si>
  <si>
    <t>psx-2026-083</t>
  </si>
  <si>
    <t>皮山县皮亚勒玛乡2026年推动产业帮扶精准到户促进农民持续增收项目</t>
  </si>
  <si>
    <t>结合我县实际，根据农户产业发展和家庭人均收入等情况，对皮亚勒玛乡纳入全国防止返贫监测和衔接推进乡村、振兴信息系统管理，有发展条件、发展愿望的帮扶对象，选取种植业、畜牧业、林果业、就业创业等方面实施产业帮扶项目，激发群众内生动力，助力农户实现稳定增收致富。</t>
  </si>
  <si>
    <t>带动180户农户发展产业；户均增收4000元以上；有效提高农户产业发展积极性</t>
  </si>
  <si>
    <t>皮亚勒玛乡</t>
  </si>
  <si>
    <t>psx-2026-084</t>
  </si>
  <si>
    <t>皮山县乔达乡2026年推动产业帮扶精准到户促进农民持续增收项目</t>
  </si>
  <si>
    <t>结合我县实际，根据农户产业发展和家庭人均收入等情况，对乔达乡纳入全国防止返贫监测和衔接推进乡村、振兴信息系统管理，有发展条件、发展愿望的帮扶对象，选取种植业、畜牧业、林果业、就业创业等方面实施产业帮扶项目，激发群众内生动力，助力农户实现稳定增收致富。</t>
  </si>
  <si>
    <t>带动1850户农户发展产业；户均增收4000元以上；有效提高农户产业发展积极性</t>
  </si>
  <si>
    <t>乔达乡</t>
  </si>
  <si>
    <t>psx-2026-085</t>
  </si>
  <si>
    <t>皮山县桑株镇2026年推动产业帮扶精准到户促进农民持续增收项目</t>
  </si>
  <si>
    <t>结合我县实际，根据农户产业发展和家庭人均收入等情况，对桑株镇纳入全国防止返贫监测和衔接推进乡村、振兴信息系统管理，有发展条件、发展愿望的帮扶对象，选取种植业、畜牧业、林果业、就业创业等方面实施产业帮扶项目，激发群众内生动力，助力农户实现稳定增收致富。</t>
  </si>
  <si>
    <t>带动4700户农户发展产业；户均增收4000元以上；有效提高农户产业发展积极性</t>
  </si>
  <si>
    <t>桑株镇</t>
  </si>
  <si>
    <t>psx-2026-002</t>
  </si>
  <si>
    <t>皮山县2026年公共服务就业补助项目</t>
  </si>
  <si>
    <t>就业类</t>
  </si>
  <si>
    <t>公益性岗位</t>
  </si>
  <si>
    <t>全县计划开发设置3000个公共服务补助岗位，岗位补贴按照自治区最低工资标准执行（现自治区自治区最低工资标准1750元/月）。</t>
  </si>
  <si>
    <t>就业务工</t>
  </si>
  <si>
    <t>设置公益性岗位数量≥3000个；
公益性岗位补贴标准1750元/月</t>
  </si>
  <si>
    <t>人社局</t>
  </si>
  <si>
    <t>psx-2026-004</t>
  </si>
  <si>
    <t>皮山县2026年自主就业创业补助项目</t>
  </si>
  <si>
    <t>创业</t>
  </si>
  <si>
    <t>创业奖补</t>
  </si>
  <si>
    <t>对历年以来依法取得营业执照、相关资质或营业许可，从事特色手工产品制作、食品加工、农业农村生产生活服务等经营活动，生产或经营面积在20平方米（含）以上，2025年正常经营至少6个月的，按照不超过2000元标准给予一次性补助；生产或经营面积不足20平方米（包括餐车、零售点等移动式摊位），2025年正常经营至少3个月的，按照不超过1000元的标准给予一次性补助。</t>
  </si>
  <si>
    <t>补助生产或经营面积在20平方米（含）以上农户≥250户；补助生产或经营面积不足20平方米（包括餐车、零售点等移动式摊位）农户≥500户；</t>
  </si>
  <si>
    <t>各乡镇人民政府</t>
  </si>
  <si>
    <t>psx-2026-003</t>
  </si>
  <si>
    <t>皮山县2026年脱贫人口和监测对象外出务工一次性交通补助项目</t>
  </si>
  <si>
    <t>务工补助</t>
  </si>
  <si>
    <t>交通费补助</t>
  </si>
  <si>
    <t>对皮山县脱贫人口和监测对象连续外出务工就业3个月以上的，给予一次性交通补助，其中:跨省外出务工就业人员按照每人不超过2000元的标准给予补助;疆内跨地州市(含兵团)按照每人不超过1000元的标准给予补助；对地区内跨县(含兵团)的，按照每人不超过200元的标准给予一次性交通补助。每年每人仅享受一次。</t>
  </si>
  <si>
    <t>跨省务工交通费补助人数≥1200人；
省内务工交通费补助人数≥4450人；县外地区务工交通费补助人数≥750人</t>
  </si>
  <si>
    <t>psx-2026-005</t>
  </si>
  <si>
    <t>皮山县2026年农村道路护路人员项目</t>
  </si>
  <si>
    <t>解决1340人就近就业，岗位为护路员，主要补助脱贫户和监测对象，每人每月补助1000元。</t>
  </si>
  <si>
    <t>设置护路员数量≥3000个；
护路员岗位补贴标准1000元/月</t>
  </si>
  <si>
    <t>交通局</t>
  </si>
  <si>
    <t>psx-2026-006</t>
  </si>
  <si>
    <t>皮山县2026年接续贷款贴息项目</t>
  </si>
  <si>
    <t>金融保险配套项目</t>
  </si>
  <si>
    <t>小额贷款贴息</t>
  </si>
  <si>
    <t>用于对皮山县各乡镇已脱贫户及监测对象进行贷款贴息补助。</t>
  </si>
  <si>
    <t>已脱贫户及三类户贷款申请满足率100%；贷款贴息带动已脱贫户及三类户户数≥10000户；有效解决生产发展投入资金不足的问题，持续激发受益户内生动力</t>
  </si>
  <si>
    <t>农业农村局</t>
  </si>
  <si>
    <t>计划财务处</t>
  </si>
  <si>
    <t>psx-2026-007</t>
  </si>
  <si>
    <t>皮山县2026年雨露计划项目</t>
  </si>
  <si>
    <t>巩固三保障成果类</t>
  </si>
  <si>
    <t>教育</t>
  </si>
  <si>
    <t>享受“雨露计划”职业教育补助</t>
  </si>
  <si>
    <t>对2026年接受中等职业教育（含普通中专、成人中专、职业高中、技工院校）、高等职业教育的6400名脱贫户家庭子女（已享受资助的学生，不再重复资助）按每个学生3000元/年的标准进行补助。</t>
  </si>
  <si>
    <t>为6400名脱贫户家庭子女发放中等职业教育补助；补助发放标准3000元/人</t>
  </si>
  <si>
    <t>教育局</t>
  </si>
  <si>
    <t>psx-2026-009</t>
  </si>
  <si>
    <t>皮山县2026年项目管理费</t>
  </si>
  <si>
    <t>项目管理费</t>
  </si>
  <si>
    <t>用于项目前期设计、评审、招标、监理、验收等相关费用支出。</t>
  </si>
  <si>
    <t>/</t>
  </si>
  <si>
    <t>管理2026年度衔接项目数量≥40个；项目管理合格率100%；保障衔接项目程的顺利开展</t>
  </si>
  <si>
    <t>psx-2026-008</t>
  </si>
  <si>
    <t>皮山县2026年国营牧场产业发展项目</t>
  </si>
  <si>
    <t>养殖业地基</t>
  </si>
  <si>
    <t>建设内容：为皮山县国营牧场购置皮山红羊生产母羊150只，携带BB多胎性，年龄控制在2-4岁范围内，体重控制在45㎏以上。</t>
  </si>
  <si>
    <t>畜禽类</t>
  </si>
  <si>
    <t>受益国营企业数量1个；采购生产母牛数量50只；有效增加国营牧场收入</t>
  </si>
  <si>
    <t>畜牧局</t>
  </si>
  <si>
    <t>psx-2026-011</t>
  </si>
  <si>
    <t>皮山县2026年困难群众饮用低氟边销茶采购项目</t>
  </si>
  <si>
    <t>困难群众引用低氟茶</t>
  </si>
  <si>
    <t>各乡镇</t>
  </si>
  <si>
    <t>实施“送茶入户”项目，采购低氟边销茶，免费发放给脱贫户、监测户，每户(5包，每包500g，每包15元)发放价值75元标准的低氟边销茶，共计发放16000户，总投资120万元。</t>
  </si>
  <si>
    <t>发放低氟边销茶≥16000户；增加群众幸福感</t>
  </si>
  <si>
    <t>统战部</t>
  </si>
  <si>
    <t>psx-2026-041</t>
  </si>
  <si>
    <t>皮山县皮亚勒玛乡2026年沙产业基础设施配套项目</t>
  </si>
  <si>
    <t>皮亚勒玛乡兰干库勒村、乌堂村</t>
  </si>
  <si>
    <t>对皮亚勒玛乡1163亩沙产业基础设施进行配套。主要包含：新打灌溉井2眼，井深为160m；新建井房2座，单座面积15㎡。</t>
  </si>
  <si>
    <t>新打灌溉井≥2眼
新建井房≥2座
发展高效节水灌溉面积≥1163亩。</t>
  </si>
  <si>
    <t>皮亚勒玛乡人民政府</t>
  </si>
  <si>
    <t>psx-2026-023</t>
  </si>
  <si>
    <t>皮山县木奎拉乡2026年农田提质改造及节水灌溉设施配套建设项目</t>
  </si>
  <si>
    <t>项目总投资960万元，主要建设内容为：
1.田块整治工程：共计田块整治面积5443亩。分为1个片区，吐孜鲁克村、阔向买里村、阔纳巴扎村、托万买里村、纳古特村（其中村集体2253亩，农户3057亩）；完成田块整治后，对项目区进行条田规划，布设田间道路、林床、灌溉工程等配套设施。
2.灌溉工程：新建一座2万m³沉砂池，引水渠及高低压输电线，泵房内配套水泵、过滤器、施肥罐等机电设备；同时配套埋设PVC-M管道用于地块灌溉；及其他附属设施配套等。</t>
  </si>
  <si>
    <t>产出指标：完成田块整治5443亩；新建2万m³沉砂池1座级配套设施；
效益指标：项目直接惠及5个村，其中带动村集体增收2000余亩，帮助农户增收3000余亩；
满意度指标：受益人员满意度≧95%</t>
  </si>
  <si>
    <t>木奎拉乡人民政府</t>
  </si>
  <si>
    <t>psx-2026-012</t>
  </si>
  <si>
    <t>皮山县木奎拉乡2026年乡村道路维修改造中央财政以工代赈项目</t>
  </si>
  <si>
    <t>农村道路建设</t>
  </si>
  <si>
    <t>改建水泥道路4.5千米（路面宽3.5米，路基宽4米），地面硬化10500平方米，路沿石7千米。</t>
  </si>
  <si>
    <t>产出指标：改建水泥道路4.5千米，
劳务报酬指标；本地劳动力劳务报酬发放不低于161万；
带动就业指标：吸纳本地劳动力参与务工不少于100人</t>
  </si>
  <si>
    <t>交通厅</t>
  </si>
  <si>
    <t>psx-2026-013</t>
  </si>
  <si>
    <t>皮山县木奎拉乡和佳新村易地搬迁点2026年基础设施改造中央财政以工代赈项目</t>
  </si>
  <si>
    <t>改建水泥道路2.3公里（路面宽3.5米，路基宽4米）；小区地面硬化4500平方米；改造污水处理池500立方米、新建中水蓄水池300立方米；土地平整263亩，配套供水管网160米（管径DN200）及现有管网改造工程。</t>
  </si>
  <si>
    <t>产出指标：改建水泥道路2.3公里（路面宽3.5米，路基宽4米）
劳务报酬指标；本地劳动力劳务报酬发放不低于133万；
带动就业指标：吸纳本地劳动力参与务工不少于84人</t>
  </si>
  <si>
    <t>psx-2026-014</t>
  </si>
  <si>
    <t>皮山县固玛镇2026年农村道路维修改造中央财政以工代赈项目</t>
  </si>
  <si>
    <t>新建水泥道路6.4千米（路面宽3.5米，路基宽4米），路沿石7千米。</t>
  </si>
  <si>
    <t>产出指标：新建水泥道路6.4千米（路面宽3.5米，路基宽4米）；
劳务报酬指标；本地劳动力劳务报酬发放不低于161万；
带动就业指标：吸纳本地劳动力参与务工不少于100人</t>
  </si>
  <si>
    <t>固玛镇人民政府</t>
  </si>
  <si>
    <t>psx-2026-015</t>
  </si>
  <si>
    <t>皮山县皮西那乡2026年道路建设中央财政以工代赈项目</t>
  </si>
  <si>
    <t>新建水泥道路7公里，其中：5公里（宽3.5米），2公里（宽4米）。</t>
  </si>
  <si>
    <t>产出指标：新建水泥道路7公里，其中：5公里（宽3.5米），2公里（宽4米）；
劳务报酬指标；本地劳动力劳务报酬发放不低于161万；
带动就业指标：吸纳本地劳动力参与务工不少于100人</t>
  </si>
  <si>
    <t>皮西那乡人民政府</t>
  </si>
  <si>
    <t>psx-2026-019</t>
  </si>
  <si>
    <t>皮山县木吉镇2026年壮大村集体经济-畜牧惠民服务基地</t>
  </si>
  <si>
    <t>木吉镇阔纳巴扎村</t>
  </si>
  <si>
    <t>建设1000平方米活畜交易市场一座，设置500平方米、300平方米、200平方米牲畜交易区，并完善水电路等附属配套。</t>
  </si>
  <si>
    <t>收益分红；帮助产销对接</t>
  </si>
  <si>
    <t>建成畜牧交易市场面积≥1000平方米；预计每年增加村集体经济≥8万元；有效带动当地群众畜禽产品销售。</t>
  </si>
  <si>
    <t>木吉镇人民政府</t>
  </si>
  <si>
    <t>兽医局</t>
  </si>
  <si>
    <t>psx-2026-020</t>
  </si>
  <si>
    <t>皮山县木吉镇萨依巴格村壮大村集体经济项目-桃精品种植园项目</t>
  </si>
  <si>
    <t>木吉镇萨依巴格村</t>
  </si>
  <si>
    <t>萨依巴格村（高速出口边）450亩土地整治及配套设施建设，用于发展土桃种植，壮大村集体经济，打造成木吉土桃田园综合体采摘园。主要建设内容包含新建泵房1座，水泵1台，1000方蓄水池一座，并配套田间道路等其他附属设施。</t>
  </si>
  <si>
    <t>建成桃精品园450亩；新建蓄水池1000立方米；预计每年增加村集体经济收入12万元。</t>
  </si>
  <si>
    <t>psx-2026-021</t>
  </si>
  <si>
    <t>皮山县杜瓦镇2026年壮大村集体经济-木瓜（榅桲）精品种植园项目</t>
  </si>
  <si>
    <t>杜瓦镇拉木斯村、硝尔鲁克村</t>
  </si>
  <si>
    <t>本项目总规模为250亩榅桲精品种植园，核心建设内容分为“种植基地建设”“配套设施建设”二大类，具体构成如下：一、种植基地基础工程，土地平整：对250亩地块进行统一平整、土壤改良，清除碎石杂物，调整地块坡度（控制在10°以内），保障灌溉均匀。二、配套基础设施建设：林间道路建设宽2米、总长约2公里的林间碎石路，连接种植园出入口与各定植区，便于农机作业与果实运输。灌溉与水利设施：铺设地下管网及滴灌系统（覆盖全部250亩地块），安装智能控制阀门；建设1座容积1000立方米的沉砂池，过滤灌溉水源中的泥沙，保护滴灌系统。</t>
  </si>
  <si>
    <t>建成榅桲精品种植园≥250亩；
预计年增加村集体经济收入≥10万元。</t>
  </si>
  <si>
    <t>杜瓦镇人民政府</t>
  </si>
  <si>
    <t>psx-2026-017</t>
  </si>
  <si>
    <t>皮山县固玛镇2026年壮大村集体经济-创业就业基地建设项目</t>
  </si>
  <si>
    <t>固玛镇政府</t>
  </si>
  <si>
    <t>在固玛镇新建创业就业基地一座，框架结构，地上二层，总建筑面积：1099.20㎡，并配套相关基础设施。</t>
  </si>
  <si>
    <t>预计年增加村集体经济收入17.5 万元；
帮助群众创业就业，预计直接带动 10 户群众致富增收；
基地将辐射周边村庄及乡镇，带动农产品销售，增加农户收入，解决销售难题。</t>
  </si>
  <si>
    <t>psx-2026-018</t>
  </si>
  <si>
    <t>皮山县桑株镇2026年壮大村集体经济-畜牧惠民服务基地</t>
  </si>
  <si>
    <t>桑株镇墩巴格村</t>
  </si>
  <si>
    <t>对畜牧交易市场按照活畜交易区、饲草料交易区、综合服务区划分，设置活畜交易摊位56个（其中：大型畜位32个、小型畜位24个），并完善水电路等附属配套。</t>
  </si>
  <si>
    <t>产出指标：一是完成全部56个交易摊位（32个大型畜位、24个小型畜位）、20000平方米场地硬化及配套建设，并验收合格。二是活畜交易区、饲草料交易区、综合服务区三大功能区按规划（12亩、5亩、3亩）完成建设并投入使用。
效益指标：一是项目投入使用后，年度实现牲畜交易量≥10000头（只）。二是村集体经济增收：通过摊位租赁、管理服务费等，每年为项目村增加集体经济收入≥20万元。</t>
  </si>
  <si>
    <t>桑株镇人民政府</t>
  </si>
  <si>
    <t>psx-2026-086</t>
  </si>
  <si>
    <t>皮山县木奎拉乡2026年壮大村集体经济-畜牧惠民服务基地建设项目</t>
  </si>
  <si>
    <t>项目总投资200万元，新建畜牧惠民服务基地一座，对畜牧惠民服务基地按照活畜交易区、饲草料交易区、综合服务区划分，并完善水电路等附属配套。</t>
  </si>
  <si>
    <t>新建畜牧惠民服务市场1座；带动10人就业；年增加村集体经济收入10万元</t>
  </si>
  <si>
    <t>psx-2026-087</t>
  </si>
  <si>
    <t>皮山县乔达乡2026年壮大村集体经济-农田提质改造及节水灌溉设施配套建设项目</t>
  </si>
  <si>
    <t>乔达乡色外特恰喀村、帕格孜托格拉克农场村、恰尔巴格村</t>
  </si>
  <si>
    <t>项目总投资300万元，主要建设内容为：田块整治工程：共计田块整治面积1200亩，其中：色外特恰喀村400亩、帕格孜托格拉克农场村400亩、恰尔巴格村400亩。并按照节水灌溉要求，配套相关灌溉设施。</t>
  </si>
  <si>
    <t>产出指标：完成田块整治1200亩；
效益指标：增加农田产量，土地流转增加村集体收入
满意度指标：受益人员满意度≧95%</t>
  </si>
  <si>
    <t>乔达乡人民政府</t>
  </si>
  <si>
    <t>psx-2026-088</t>
  </si>
  <si>
    <t>皮山县科克铁热克镇2026年壮大村集体经济-葡萄精品园项目</t>
  </si>
  <si>
    <t>科克铁热克镇阿克欧吞村</t>
  </si>
  <si>
    <t>对科克铁热克镇阿克欧吞村1000亩土地进行土地平整作业，搭建符合葡萄精品园种植生长需求的专用葡萄架，采购优质葡萄苗木并完成种植工作，同步完善种植区域基础配套设施，每亩要求种植267棵葡萄苗，株距0.5米、行距5米。</t>
  </si>
  <si>
    <t>产出指标：建设精品葡萄园1000亩；
效益指标：增加葡萄园产量，增加村集体收入
满意度指标：受益人员满意度≧95%</t>
  </si>
  <si>
    <t>psx-2026-089</t>
  </si>
  <si>
    <t>皮山县阔什塔格镇2026年壮大村集体经济-农田提质改造及节水灌溉设施配套建设项目</t>
  </si>
  <si>
    <t>阔什塔格镇苏盖特力克村、吾勒巴格村</t>
  </si>
  <si>
    <t>项目总投资200万元，主要建设内容为：田块整治工程：共计田块整治面积1131.323亩。完成田块整治后，对项目区进行条田规划，布设田间道路、林床等，并按照节水灌溉要求，按照相关灌溉设施配套等。</t>
  </si>
  <si>
    <t>产出指标：完成田块整治1131亩；
效益指标：增加农田产量，土地流转增加村集体收入
满意度指标：受益人员满意度≧95%</t>
  </si>
  <si>
    <t>阔什塔格镇人民政府</t>
  </si>
  <si>
    <t>psx-2026-025</t>
  </si>
  <si>
    <t>皮山县科克铁热克镇2026年农田提质改造及节水灌溉设施配套建设项目</t>
  </si>
  <si>
    <t xml:space="preserve">项目总投资512万元，主要建设内容为：
1.田块整治工程：共计划分为 19 块条田，平整土地面积为 1943 亩。完成田块整治后，对项目区进行条田规划，布设路、林床、灌溉工程等配套设施。 2.滴灌工程：共计实施面积 1943 亩，划分为 2 个系统，采用地表水加压滴灌。2 个系统共用 1 座沉砂池和泵房，并配套 2 套离心泵、过滤器、施肥箱等机电设备。3.引水渠工程：给以地表水为水源的系统，配套引水渠 1 条，总长
0.03km，配套节制分水水闸 1 座、农桥 1 座。4.田间道路工程：共计规划建设田间道路 2 条，总长 0.561km。田间道采用砂砾石路面，厚 30cm，路面宽 4m，外边坡比为 1:1.5。5.农田输配电工程：共计架设 10kv 高压输电线路 0.25km，1 套变压器，从而满足滴灌工程用电需求。 </t>
  </si>
  <si>
    <t>带动就业≥80人；地块整治≥2046亩；受益人员满意度≧95%</t>
  </si>
  <si>
    <t>psx-2026-026</t>
  </si>
  <si>
    <t>皮山县桑株镇2026年农田提质改造及节水灌溉设施配套建设项目</t>
  </si>
  <si>
    <t>项目总投资1650万元，主要建设内容为：
1.田块整治工程：共计田块整治面积5800亩。分为2个片区，其中一片区（喀拉墩村、塔西艾热克），二片区（阿克墩村）。
2.灌溉工程：新建2座沉砂池，引水渠及高低压输电线，泵房内配套水泵、过滤器、施肥罐等机电设备；同时配套埋设PVC-M管道用于地块灌溉；及其他附属设施配套等。</t>
  </si>
  <si>
    <t>产出指标：一是完成总面积5800亩的田块整治与标准化条田建设。二是田间道路、灌溉渠系（或管道）、林床等配套设施按规划设计全面建成。
效益指标：一是项目区耕地质量提升至少1个等级，灌溉水利用效率提高15%以上。二是项目区粮食或其他主要作物亩均产量增加≥100斤；通过提质增效，每年为村集体带来土地管理等方面收入≥30万元。</t>
  </si>
  <si>
    <t>psx-2026-027</t>
  </si>
  <si>
    <t>皮山县木吉镇2026年农田设施配套建设项目</t>
  </si>
  <si>
    <t>巴什铁热克村、兰干村</t>
  </si>
  <si>
    <t>项目围绕巴什铁热克村1000亩、兰干村350亩，共计1350亩农田（以小麦、玉米为主）建成节水灌溉的模式，计划总投资400万元，围绕粮食生产全周期构建智慧体系，主要建设内容包括农田建设和智慧农业建设两部分，计划投入中央衔接资金300万元用于农田建设部分，主要包括田块整治工程、灌溉与排水工程、田间道路工程、农田输配电工程等；计划投入100万元县级配套资金用于智慧农业建设，主要包括首部设施智能化、田间灌溉系统智能化、农情监测等。</t>
  </si>
  <si>
    <t xml:space="preserve">
发展高效节水灌溉面积≥1350亩；
增加村集体经济收入≥5万元；
生产条件改善带动农业亩均产量增加≥15-20公斤。</t>
  </si>
  <si>
    <t>psx-2026-028</t>
  </si>
  <si>
    <t>皮山县阔什塔格镇2026年农田提质改造及节水灌溉设施配套建设项目</t>
  </si>
  <si>
    <t xml:space="preserve">项目总投资178万元，主要建设内容为：
1.田块整治工程：共计平整土地面积为 957 亩。完成田块整治后，对项目区进行条田规划，布设路、林床、灌溉工程等配套设施。2.滴灌工程：共计实施面积 943 亩，划分为 2 个系统，均采用地表水为水源方案。其中：吾勒巴格村系统 624 亩，采用自压滴灌，由种植户投资完成所有的田间管网工程，利用现有的 1 座沉砂池，新建 1 座过滤器房，并配套 1 套过滤器，以及沉砂池至过滤器房段地埋管道；加依纳古特村系统 319 亩，采用加压滴灌，利用现有的沉砂池、泵房、过滤器、变压器等。 </t>
  </si>
  <si>
    <t>发展高效节水灌溉面积≥957亩；
生产条件改善带动农业亩均产量增加≥25公斤。</t>
  </si>
  <si>
    <t>psx-2026-024</t>
  </si>
  <si>
    <t>皮山县固玛镇2026年农田提质改造及节水灌溉设施配套建设项目</t>
  </si>
  <si>
    <t>主要建设内容为：
1.田块整治工程：共计田块整治欧吐拉喀什村4340亩完成田块整治后，对项目区进行条田规划，布设田间道路、林床、灌溉工程等配套设施。
2.灌溉工程：配套引水渠及高低压输电线，泵房内配套水泵、过滤器、施肥罐等机电设备；同时配套埋设PVC-M管道用于地块灌溉；及其他附属设施配套等。</t>
  </si>
  <si>
    <t>产出指标：完成田块整治4340亩；
效益指标：带动村集体增收，增加农户土地产量
满意度指标：受益人员满意度≧95%</t>
  </si>
  <si>
    <t>psx-2026-030</t>
  </si>
  <si>
    <t>皮山县巴什兰干乡2026年农田提质改造及节水灌溉设施配套建设项目</t>
  </si>
  <si>
    <t>项目总投资300万元，主要建设内容为：
1.田块整治工程：共计田块整治面积1054亩。主要是托格拉科瑞克村1054亩。2.灌溉工程：新建2座蓄水池，引水渠及高低压输电线，泵房内配套水泵、过滤器、施肥罐等机电设备；同时配套埋设PVC-M管道用于地块灌溉；及其他附属设施配套等。</t>
  </si>
  <si>
    <t>发展高效节水灌溉面积≥1054亩，
增加村集体经济收入≥10万元；
生产条件改善带动农业亩均产量增加≥25公斤。</t>
  </si>
  <si>
    <t>巴什兰干乡人民政府</t>
  </si>
  <si>
    <t>psx-2026-031</t>
  </si>
  <si>
    <t>皮山县克里阳乡2026年农田灌溉设施配套建设项目</t>
  </si>
  <si>
    <t>项目总投资1720万元，主要建设内容为：共计实施面积7000亩，为已实施完毕的7000亩土地配套管网，新建2座沉砂池，引水渠及高低压输电线，泵房内配套水泵、过滤器、施肥罐等机电设备；同时配套埋设PVC-M管道用于地块灌溉；及其他附属设施配套等。</t>
  </si>
  <si>
    <t>发展高效节水灌溉面积≥9600亩；
生产条件改善带动农业亩均产量增加≥30公斤</t>
  </si>
  <si>
    <t>克里阳乡人民政府</t>
  </si>
  <si>
    <t>psx-2026-032</t>
  </si>
  <si>
    <t>皮山县皮西那乡2026年农田提质改造及节水灌溉设施配套建设项目</t>
  </si>
  <si>
    <t xml:space="preserve">项目总投资460万元，主要建设内容为：
1.田块整治工程：共计平整土地面积为 1668 亩。完成田块整治后，对项目区进行条田规划，布设路、林床、灌溉工程等配套设施。2.滴灌工程：共计实施面积 1659 亩，划分为 2 个系统，均采用地表水加压滴灌。2 个系统共用 1 座沉砂池和泵房，并配套 2 套离心泵、过滤器、施肥箱等机电设备。3.引水渠工程：给以地表水为水源的系统，配套引水渠 1 条，总长0.01km，配套节制分水水闸 1 座、农桥 3 座。 4.田间道路工程：共计规划建设田间道路 8 条，总长 4.643km。田间道采用土路，厚 30cm，路面宽 4.5m，外边坡比为 1:1.5，配套农桥 3 座。5.农田输配电工程：共计架设 10kv 高压输电线路 4.15km，1 套变压器，从而满足滴灌工程用电需求。 </t>
  </si>
  <si>
    <t>平整亩数≥1500亩；
沉砂池大于≥1座；
泵房和配套设施≥1座。</t>
  </si>
  <si>
    <t>psx-2026-037</t>
  </si>
  <si>
    <t>皮山县皮西那乡和田青驴标准化棚圈建设项目</t>
  </si>
  <si>
    <t>养殖业基地</t>
  </si>
  <si>
    <t>新建驴舍一栋，建筑面积492.54㎡；辅助用房一栋，建筑面积86.24㎡；储草棚1栋，建筑面积262.74㎡，并配套完成给水、排水、电力等基础设施。</t>
  </si>
  <si>
    <t>新建驴舍≥448.92平方米；
新建饲料库及辅助用房≥142.6平方米</t>
  </si>
  <si>
    <t>psx-2026-039</t>
  </si>
  <si>
    <t xml:space="preserve">皮山县垴阿巴提塔吉克民族乡2026年设施农业大棚建设项目 </t>
  </si>
  <si>
    <t>塔吉克乡康阿孜村</t>
  </si>
  <si>
    <t>建设温室蔬菜大棚1个，长42m，宽31m，高5m。面积：1302m²。墙体为砖砌，棚架为钢架形式及附属配套供水、供电等；</t>
  </si>
  <si>
    <t>收益分红</t>
  </si>
  <si>
    <t>建成蔬菜大棚≥1302m²；
用于种植果蔬带动就业人数≥10人；预计年增加村集体经济收入≥5万元。</t>
  </si>
  <si>
    <t>塔吉克人民政府</t>
  </si>
  <si>
    <t>种植业管理局（农药管理处）</t>
  </si>
  <si>
    <t>psx-2026-042</t>
  </si>
  <si>
    <t>垴阿巴提塔吉克民族乡特色种植项目</t>
  </si>
  <si>
    <t>对110亩土地进行平整，并配套成品泵房1个，400立方米蓄水池1个，2个水泵，以及供水管网、喷灌设施和配套供电设备和电缆；水库下方雪菊地扩建50亩，增设1个水泵以及供水管网、喷灌设施和配套设施等。</t>
  </si>
  <si>
    <t>新建蓄水池≥400立方米；预计年增加村集体经济收入≥5万元。</t>
  </si>
  <si>
    <t>psx-2026-036</t>
  </si>
  <si>
    <t>皮山县藏桂乡永安新村易地搬迁点产业发展电力提升改造项目</t>
  </si>
  <si>
    <t>产业园（区）</t>
  </si>
  <si>
    <t>藏桂乡永安新村</t>
  </si>
  <si>
    <t>沿藏桂乡永安新村产业区规划路线（覆盖中药材初加工厂、农产品仓储中心、畜牧养殖基地等核心产业点位），将从皮亚勒玛乡110千伏变电站铺设35千伏高压线路21.85公里至永安新村北侧新建35千伏变电站。</t>
  </si>
  <si>
    <t>铺设高压输电线路21.85km；有效保障藏桂乡永安新村产业区内企业、合作社生产运营用电需求</t>
  </si>
  <si>
    <t>商工局</t>
  </si>
  <si>
    <t>发改委</t>
  </si>
  <si>
    <t>psx-2026-043</t>
  </si>
  <si>
    <t>皮山县克里阳乡雪菊示范园建设项目</t>
  </si>
  <si>
    <t>通过提前育苗移栽、喷灌、滴灌、水肥一体化配套设施建设的方式种植示范园500亩，每亩900元。</t>
  </si>
  <si>
    <t>建设雪菊种植园≥500亩，
增加村集体经济收入≥5万元；</t>
  </si>
  <si>
    <t>psx-2026-049</t>
  </si>
  <si>
    <t>皮山县2026年科克铁热克镇农田水利设施配套工程</t>
  </si>
  <si>
    <t>科克铁热克镇阿依库木村</t>
  </si>
  <si>
    <t>新建连接管道1条，全长1.43km，设计流量0.46m³/s；采用De630PE管（与连接处干管相同），压力等级0.8Mpa，并配套管道建筑物8座，其中：计量井1座，检查井1座，排气井1座，弯管镇墩2座，穿路3处。</t>
  </si>
  <si>
    <t>新建1.43km管道1条，配套建筑物8座</t>
  </si>
  <si>
    <t>psx-2026-063</t>
  </si>
  <si>
    <t>皮山县2026年桥梁建设项目</t>
  </si>
  <si>
    <t>桑株镇、克里阳乡</t>
  </si>
  <si>
    <t>新建桥梁2座，其中：桑株镇库木巴格村桥1座1*16米，克里阳乡1座4*20米，主要包括桥梁、路面和安全设施。</t>
  </si>
  <si>
    <t>新建桥梁数量2座；有效改善农村交通环境</t>
  </si>
  <si>
    <t>psx-2026-069</t>
  </si>
  <si>
    <t>皮山县固玛镇2026年和美乡村污水排水管网建设项目</t>
  </si>
  <si>
    <t>固玛镇依提帕克村、吐格曼贝希村</t>
  </si>
  <si>
    <t>在固玛镇吐格曼贝希村、依提帕克村等2个村建设排水管网20公里，并配套相关附属设施，平均每公里60万元。</t>
  </si>
  <si>
    <t>产出指标：数量上明确污水管网铺设总长度、污水检查井及化粪池等配套设施的建设数量；质量上管网及配套设施符合排水工程质量标准，项目验收合格率100%，管网设计使用年限达长期稳定标准；时效上确保项目按计划时间完工，完成及时率100%；成本上严格把控工程建设、设备采购等费用不超预算额度。
效益指标：生态效益上大幅提升区域生活污水收集处理率，减少污水对土壤和地下水污染；社会效益上完善城镇基础设施，助力城镇化发展；可持续影响上为后续污水治理提供基础支撑，保障排水系统长期稳定运行；满意度指标上受益居民对污水处理效果的满意度不低于95%。</t>
  </si>
  <si>
    <t>psx-2026-064</t>
  </si>
  <si>
    <t>皮山县固玛镇2026年和美乡村道路建设项目</t>
  </si>
  <si>
    <t>固玛镇吐格曼贝希村、依提帕克村</t>
  </si>
  <si>
    <t>在固玛镇吐格曼贝希村、依提帕克村等2个村新建、改建乡村道路20公里，道路类型为四级公路，包括路基路面，涵洞及安全设施。</t>
  </si>
  <si>
    <t>新建农村道路20km；有效改善农村交通环境</t>
  </si>
  <si>
    <t>psx-2026-047</t>
  </si>
  <si>
    <t>皮山县2026年自治区美丽宜居村建设项目</t>
  </si>
  <si>
    <t>对照自治区审批通过的美丽宜居村名单，围绕8个方面29项指标短板弱项，通过实施项目，补齐短板，确保高质量创建完毕。</t>
  </si>
  <si>
    <t>打造美丽宜居村4个；美丽宜居村8个方面29项指标达标率100%。</t>
  </si>
  <si>
    <t>皮山县2026年中央、自治区提前下达财政衔接推进乡村振兴补助资金分配计划表</t>
  </si>
  <si>
    <t>新建污水管道共计8.6km。其中主管采用DN400HDPE双壁波纹管，长6.5km；压力管采用De200PE实壁管，长度2.1km；新建污水一体化提升泵站1座，设计流量68m³/h，配套2台潜水排污泵（1用1备），单泵功率w=7.5kw，扬程H=25m；配套检查井240余座；路面破除恢复5700㎡；管道穿越河道1项，智慧化监测系统1套及附属配套工程等。</t>
  </si>
  <si>
    <t>结合我县实际，根据农户产业发展和家庭人均收入等情况，对巴什兰干乡纳入全国防止返贫监测和衔接推进乡村、振兴信息系统管理，有发展条件、发展愿望的帮扶对象，选取种植业、畜牧业、林果业、就业创业等方面实施产业帮扶项目，激发群众内生动力，助力农户实现增收致富。</t>
  </si>
  <si>
    <t>结合我县实际，根据农户产业发展和家庭人均收入等情况，对藏桂乡纳入全国防止返贫监测和衔接推进乡村、振兴信息系统管理，有发展条件、发展愿望的帮扶对象，选取种植业、畜牧业、林果业、就业创业等方面实施产业帮扶项目，激发群众内生动力，助力农户实现增收致富。</t>
  </si>
  <si>
    <t>结合我县实际，根据农户产业发展和家庭人均收入等情况，对杜瓦镇纳入全国防止返贫监测和衔接推进乡村、振兴信息系统管理，有发展条件、发展愿望的帮扶对象，选取种植业、畜牧业、林果业、就业创业等方面实施产业帮扶项目，激发群众内生动力，助力农户实现增收致富。</t>
  </si>
  <si>
    <t>结合我县实际，根据农户产业发展和家庭人均收入等情况，对固玛镇纳入全国防止返贫监测和衔接推进乡村、振兴信息系统管理，有发展条件、发展愿望的帮扶对象，选取种植业、畜牧业、林果业、就业创业等方面实施产业帮扶项目，激发群众内生动力，助力农户实现增收致富。</t>
  </si>
  <si>
    <t>结合我县实际，根据农户产业发展和家庭人均收入等情况，对康克尔柯尔克孜民族乡纳入全国防止返贫监测和衔接推进乡村、振兴信息系统管理，有发展条件、发展愿望的帮扶对象，选取种植业、畜牧业、林果业、就业创业等方面实施产业帮扶项目，激发群众内生动力，助力农户实现增收致富。</t>
  </si>
  <si>
    <t>康克尔柯尔克孜民族乡人民政府</t>
  </si>
  <si>
    <t>结合我县实际，根据农户产业发展和家庭人均收入等情况，对科克铁热克镇纳入全国防止返贫监测和衔接推进乡村、振兴信息系统管理，有发展条件、发展愿望的帮扶对象，选取种植业、畜牧业、林果业、就业创业等方面实施产业帮扶项目，激发群众内生动力，助力农户实现增收致富。</t>
  </si>
  <si>
    <t>结合我县实际，根据农户产业发展和家庭人均收入等情况，对克里阳乡纳入全国防止返贫监测和衔接推进乡村、振兴信息系统管理，有发展条件、发展愿望的帮扶对象，选取种植业、畜牧业、林果业、就业创业等方面实施产业帮扶项目，激发群众内生动力，助力农户实现增收致富。</t>
  </si>
  <si>
    <t>结合我县实际，根据农户产业发展和家庭人均收入等情况，对阔什塔格镇纳入全国防止返贫监测和衔接推进乡村、振兴信息系统管理，有发展条件、发展愿望的帮扶对象，选取种植业、畜牧业、林果业、就业创业等方面实施产业帮扶项目，激发群众内生动力，助力农户实现增收致富。</t>
  </si>
  <si>
    <t>结合我县实际，根据农户产业发展和家庭人均收入等情况，对木吉镇纳入全国防止返贫监测和衔接推进乡村、振兴信息系统管理，有发展条件、发展愿望的帮扶对象，选取种植业、畜牧业、林果业、就业创业等方面实施产业帮扶项目，激发群众内生动力，助力农户实现增收致富。</t>
  </si>
  <si>
    <t>结合我县实际，根据农户产业发展和家庭人均收入等情况，对木奎拉乡纳入全国防止返贫监测和衔接推进乡村、振兴信息系统管理，有发展条件、发展愿望的帮扶对象，选取种植业、畜牧业、林果业、就业创业等方面实施产业帮扶项目，激发群众内生动力，助力农户实现增收致富。</t>
  </si>
  <si>
    <t>结合我县实际，根据农户产业发展和家庭人均收入等情况，对垴阿巴提塔吉克民族乡纳入全国防止返贫监测和衔接推进乡村、振兴信息系统管理，有发展条件、发展愿望的帮扶对象，选取种植业、畜牧业、林果业、就业创业等方面实施产业帮扶项目，激发群众内生动力，助力农户实现增收致富。</t>
  </si>
  <si>
    <t>垴阿巴提塔吉克民族乡人民政府</t>
  </si>
  <si>
    <t>结合我县实际，根据农户产业发展和家庭人均收入等情况，对皮西那乡纳入全国防止返贫监测和衔接推进乡村、振兴信息系统管理，有发展条件、发展愿望的帮扶对象，选取种植业、畜牧业、林果业、就业创业等方面实施产业帮扶项目，激发群众内生动力，助力农户实现增收致富。</t>
  </si>
  <si>
    <t>结合我县实际，根据农户产业发展和家庭人均收入等情况，对皮亚勒玛乡纳入全国防止返贫监测和衔接推进乡村、振兴信息系统管理，有发展条件、发展愿望的帮扶对象，选取种植业、畜牧业、林果业、就业创业等方面实施产业帮扶项目，激发群众内生动力，助力农户实现增收致富。</t>
  </si>
  <si>
    <t>结合我县实际，根据农户产业发展和家庭人均收入等情况，对乔达乡纳入全国防止返贫监测和衔接推进乡村、振兴信息系统管理，有发展条件、发展愿望的帮扶对象，选取种植业、畜牧业、林果业、就业创业等方面实施产业帮扶项目，激发群众内生动力，助力农户实现增收致富。</t>
  </si>
  <si>
    <t>结合我县实际，根据农户产业发展和家庭人均收入等情况，对桑株镇纳入全国防止返贫监测和衔接推进乡村、振兴信息系统管理，有发展条件、发展愿望的帮扶对象，选取种植业、畜牧业、林果业、就业创业等方面实施产业帮扶项目，激发群众内生动力，助力农户实现增收致富。</t>
  </si>
  <si>
    <t>对皮山县脱贫人口和监测对象连续外出务工就业3个月以上的，给予一次性交通补助，其中:跨省外出务工就业人员按照每人不超过2000元的标准给予补助;省内跨地州市(含兵团)按照每人不超过1000元的标准给予补助；对地区内跨县(含兵团)的，按照每人不超过200元的标准给予一次性交通补助。每年每人仅享受一次。</t>
  </si>
  <si>
    <t>解决1340人就近就业，岗位为护路员，主要补助三类户，每人每月补助1000元。</t>
  </si>
  <si>
    <t>受益国营企业数量1个；采购红羊生产母羊数量150只；有效增加国营牧场收入</t>
  </si>
  <si>
    <t>畜牧惠民服务基地位于镇农贸市场边缘用地10.905亩，建设标准化棚圈1000平方米，其中包括水、电、路等配套设施，项目资金180万元。</t>
  </si>
  <si>
    <t>萨依巴格村（高速出口边）450亩，总投资200万。主要建设内容包含新建1座沉砂池，引水渠及高低压输电线，泵房内配套水泵、过滤器、施肥罐等机电设备；同时配套450亩滴管管网及其他附属设施配套等。</t>
  </si>
  <si>
    <t>建成桃精品园450亩；预计每年增加村集体经济收入12万元。</t>
  </si>
  <si>
    <t>项目围绕木吉镇共计1350亩农田（以小麦、玉米为主）建成节水灌溉的模式，计划总投资400万元，围绕粮食生产全周期构建智慧体系，主要建设内容包括农田建设和智慧农业建设两部分，计划投入中央衔接资金用于农田建设部分，主要包括田块整治工程、灌溉与排水工程、田间道路工程、农田输配电工程等；计划县级配套资金用于智慧农业建设，主要包括首部设施智能化、田间灌溉系统智能化、农情监测等。</t>
  </si>
  <si>
    <t>发展高效节水灌溉面积≥1350亩；
增加村集体经济收入≥5万元；
生产条件改善带动农业亩均产量增加≥15-20公斤。</t>
  </si>
  <si>
    <t>发展高效节水灌溉面积≥7000亩；
生产条件改善带动农业亩均产量增加≥30公斤</t>
  </si>
  <si>
    <t>平整亩数≥1668亩；
沉砂池大于≥1座；
泵房和配套设施≥1座。</t>
  </si>
  <si>
    <t>新建驴舍≥492.54平方米；
新建储草棚1栋≥262.74平方米</t>
  </si>
  <si>
    <t>产出指标：新建污水排水管网20km。
效益指标：生态效益上大幅提升区域生活污水收集处理率，减少污水对土壤和地下水污染；社会效益上完善城镇基础设施，助力城镇化发展；可持续影响上为后续污水治理提供基础支撑，保障排水系统长期稳定运行；满意度指标上受益居民对污水处理效果的满意度不低于95%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</si>
</sst>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8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黑体"/>
      <charset val="134"/>
    </font>
    <font>
      <sz val="11"/>
      <name val="宋体"/>
      <charset val="134"/>
      <scheme val="minor"/>
    </font>
    <font>
      <sz val="12"/>
      <name val="方正黑体_GBK"/>
      <charset val="134"/>
    </font>
    <font>
      <sz val="26"/>
      <name val="方正小标宋_GBK"/>
      <charset val="134"/>
    </font>
    <font>
      <sz val="26"/>
      <name val="宋体"/>
      <charset val="134"/>
      <scheme val="minor"/>
    </font>
    <font>
      <b/>
      <sz val="11"/>
      <name val="方正公文楷体"/>
      <charset val="134"/>
    </font>
    <font>
      <sz val="12"/>
      <name val="宋体"/>
      <charset val="134"/>
    </font>
    <font>
      <sz val="11"/>
      <name val="方正小标宋简体"/>
      <charset val="134"/>
    </font>
    <font>
      <b/>
      <sz val="12"/>
      <name val="方正公文楷体"/>
      <charset val="134"/>
    </font>
    <font>
      <sz val="10"/>
      <color theme="1"/>
      <name val="方正公文楷体"/>
      <charset val="134"/>
    </font>
    <font>
      <sz val="26"/>
      <name val="方正小标宋简体"/>
      <charset val="134"/>
    </font>
    <font>
      <sz val="16"/>
      <name val="黑体"/>
      <charset val="134"/>
    </font>
    <font>
      <b/>
      <sz val="16"/>
      <name val="黑体"/>
      <charset val="134"/>
    </font>
    <font>
      <b/>
      <sz val="12"/>
      <color rgb="FFFF0000"/>
      <name val="黑体"/>
      <charset val="134"/>
    </font>
    <font>
      <sz val="10"/>
      <name val="方正公文楷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4" borderId="10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6" borderId="14" applyNumberFormat="0" applyAlignment="0" applyProtection="0">
      <alignment vertical="center"/>
    </xf>
    <xf numFmtId="0" fontId="28" fillId="6" borderId="13" applyNumberFormat="0" applyAlignment="0" applyProtection="0">
      <alignment vertical="center"/>
    </xf>
    <xf numFmtId="0" fontId="29" fillId="7" borderId="15" applyNumberFormat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center"/>
    </xf>
    <xf numFmtId="0" fontId="37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49" fontId="4" fillId="0" borderId="0" xfId="0" applyNumberFormat="1" applyFont="1" applyFill="1" applyAlignment="1">
      <alignment horizontal="left" vertical="center" wrapText="1"/>
    </xf>
    <xf numFmtId="176" fontId="4" fillId="0" borderId="0" xfId="0" applyNumberFormat="1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3" fillId="0" borderId="2" xfId="0" applyFont="1" applyFill="1" applyBorder="1">
      <alignment vertical="center"/>
    </xf>
    <xf numFmtId="49" fontId="8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49" fontId="1" fillId="0" borderId="0" xfId="0" applyNumberFormat="1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1" fillId="0" borderId="2" xfId="0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>
      <alignment vertical="center"/>
    </xf>
    <xf numFmtId="49" fontId="8" fillId="0" borderId="0" xfId="0" applyNumberFormat="1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177" fontId="0" fillId="0" borderId="0" xfId="0" applyNumberFormat="1" applyFont="1" applyFill="1" applyBorder="1" applyAlignment="1"/>
    <xf numFmtId="0" fontId="0" fillId="0" borderId="0" xfId="0" applyFont="1" applyFill="1" applyBorder="1" applyAlignment="1">
      <alignment horizontal="center"/>
    </xf>
    <xf numFmtId="177" fontId="0" fillId="0" borderId="0" xfId="0" applyNumberFormat="1" applyFont="1" applyFill="1" applyBorder="1" applyAlignment="1">
      <alignment horizontal="center"/>
    </xf>
    <xf numFmtId="10" fontId="0" fillId="0" borderId="0" xfId="0" applyNumberFormat="1" applyFont="1" applyFill="1" applyBorder="1" applyAlignment="1">
      <alignment horizontal="center"/>
    </xf>
    <xf numFmtId="0" fontId="12" fillId="0" borderId="0" xfId="0" applyFont="1" applyFill="1" applyAlignment="1">
      <alignment horizontal="center" vertical="center" wrapText="1"/>
    </xf>
    <xf numFmtId="177" fontId="12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177" fontId="8" fillId="0" borderId="0" xfId="0" applyNumberFormat="1" applyFont="1" applyFill="1" applyBorder="1" applyAlignment="1">
      <alignment horizontal="left" vertical="center" wrapText="1"/>
    </xf>
    <xf numFmtId="10" fontId="8" fillId="0" borderId="0" xfId="0" applyNumberFormat="1" applyFont="1" applyFill="1" applyBorder="1" applyAlignment="1">
      <alignment horizontal="left" vertical="center" wrapText="1"/>
    </xf>
    <xf numFmtId="177" fontId="8" fillId="0" borderId="0" xfId="0" applyNumberFormat="1" applyFont="1" applyFill="1" applyBorder="1" applyAlignment="1">
      <alignment horizontal="center" vertical="center" wrapText="1"/>
    </xf>
    <xf numFmtId="10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right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177" fontId="2" fillId="0" borderId="8" xfId="0" applyNumberFormat="1" applyFont="1" applyFill="1" applyBorder="1" applyAlignment="1">
      <alignment horizontal="center" vertical="center" wrapText="1"/>
    </xf>
    <xf numFmtId="10" fontId="2" fillId="0" borderId="2" xfId="0" applyNumberFormat="1" applyFont="1" applyFill="1" applyBorder="1" applyAlignment="1">
      <alignment horizontal="center" vertical="center" wrapText="1"/>
    </xf>
    <xf numFmtId="10" fontId="2" fillId="0" borderId="5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77" fontId="13" fillId="0" borderId="2" xfId="0" applyNumberFormat="1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177" fontId="2" fillId="0" borderId="9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77" fontId="10" fillId="2" borderId="2" xfId="0" applyNumberFormat="1" applyFont="1" applyFill="1" applyBorder="1" applyAlignment="1">
      <alignment horizontal="center" vertical="center" wrapText="1"/>
    </xf>
    <xf numFmtId="10" fontId="10" fillId="2" borderId="2" xfId="0" applyNumberFormat="1" applyFont="1" applyFill="1" applyBorder="1" applyAlignment="1">
      <alignment horizontal="center" vertical="center" wrapText="1"/>
    </xf>
    <xf numFmtId="10" fontId="10" fillId="2" borderId="5" xfId="0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10" fontId="10" fillId="3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177" fontId="16" fillId="0" borderId="2" xfId="0" applyNumberFormat="1" applyFont="1" applyFill="1" applyBorder="1" applyAlignment="1">
      <alignment horizontal="center" vertical="center" wrapText="1"/>
    </xf>
    <xf numFmtId="177" fontId="11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5" xfId="49"/>
    <cellStyle name="常规_自治区下达塔城2007年财政扶贫资金项目下达计划表－1048万元" xfId="50"/>
    <cellStyle name="常规 5" xfId="51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R6"/>
  <sheetViews>
    <sheetView view="pageBreakPreview" zoomScale="85" zoomScaleNormal="70" topLeftCell="V1" workbookViewId="0">
      <selection activeCell="AD13" sqref="AD13"/>
    </sheetView>
  </sheetViews>
  <sheetFormatPr defaultColWidth="8.89166666666667" defaultRowHeight="13.5" outlineLevelRow="5"/>
  <cols>
    <col min="1" max="1" width="10.775" style="71" customWidth="1"/>
    <col min="2" max="2" width="8.775" style="72" customWidth="1"/>
    <col min="3" max="3" width="11.7" style="72" customWidth="1"/>
    <col min="4" max="4" width="8.775" style="73" customWidth="1"/>
    <col min="5" max="5" width="10.0666666666667" style="74" customWidth="1"/>
    <col min="6" max="6" width="8.775" style="75" customWidth="1"/>
    <col min="7" max="7" width="8.775" style="73" customWidth="1"/>
    <col min="8" max="8" width="8.775" style="74" customWidth="1"/>
    <col min="9" max="9" width="8.775" style="75" customWidth="1"/>
    <col min="10" max="10" width="8.775" style="73" customWidth="1"/>
    <col min="11" max="11" width="8.775" style="74" customWidth="1"/>
    <col min="12" max="12" width="8.775" style="75" customWidth="1"/>
    <col min="13" max="13" width="8.775" style="73" customWidth="1"/>
    <col min="14" max="14" width="8.775" style="74" customWidth="1"/>
    <col min="15" max="15" width="8.775" style="75" customWidth="1"/>
    <col min="16" max="16" width="8.775" style="73" customWidth="1"/>
    <col min="17" max="17" width="8.775" style="74" customWidth="1"/>
    <col min="18" max="18" width="8.775" style="75" customWidth="1"/>
    <col min="19" max="19" width="8.775" style="73" customWidth="1"/>
    <col min="20" max="20" width="8.775" style="74" customWidth="1"/>
    <col min="21" max="21" width="8.775" style="75" customWidth="1"/>
    <col min="22" max="22" width="8.89166666666667" style="71" customWidth="1"/>
    <col min="23" max="26" width="11.1333333333333" style="72" customWidth="1"/>
    <col min="27" max="27" width="13.65" style="71" customWidth="1"/>
    <col min="28" max="28" width="8.89166666666667" style="71"/>
    <col min="29" max="29" width="14.1333333333333" style="71"/>
    <col min="30" max="38" width="10.6666666666667" style="71"/>
    <col min="39" max="39" width="12.0583333333333" style="71" customWidth="1"/>
    <col min="40" max="40" width="8.89166666666667" style="71"/>
    <col min="41" max="41" width="10.6666666666667" style="71"/>
    <col min="42" max="44" width="8.89166666666667" style="71"/>
    <col min="45" max="45" width="10.6666666666667" style="71"/>
    <col min="46" max="47" width="8.89166666666667" style="71"/>
    <col min="48" max="48" width="10.6666666666667" style="71"/>
    <col min="49" max="52" width="8.89166666666667" style="71"/>
    <col min="53" max="53" width="10.6666666666667" style="71"/>
    <col min="54" max="54" width="11.425" style="71" customWidth="1"/>
    <col min="55" max="55" width="8.89166666666667" style="71"/>
    <col min="56" max="56" width="10.6666666666667" style="71"/>
    <col min="57" max="60" width="8.89166666666667" style="71"/>
    <col min="61" max="61" width="10.6666666666667" style="71"/>
    <col min="62" max="63" width="8.89166666666667" style="71"/>
    <col min="64" max="64" width="10.6666666666667" style="71"/>
    <col min="65" max="66" width="8.89166666666667" style="71"/>
    <col min="67" max="67" width="10.6666666666667" style="71"/>
    <col min="68" max="69" width="8.89166666666667" style="71"/>
    <col min="70" max="70" width="10.6666666666667" style="71"/>
    <col min="71" max="16384" width="8.89166666666667" style="71"/>
  </cols>
  <sheetData>
    <row r="1" s="66" customFormat="1" ht="34.5" spans="1:70">
      <c r="A1" s="76" t="s">
        <v>0</v>
      </c>
      <c r="B1" s="77"/>
      <c r="C1" s="77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</row>
    <row r="2" s="67" customFormat="1" ht="26" customHeight="1" spans="1:70">
      <c r="A2" s="78" t="s">
        <v>1</v>
      </c>
      <c r="B2" s="79"/>
      <c r="C2" s="79"/>
      <c r="D2" s="79"/>
      <c r="E2" s="79"/>
      <c r="F2" s="80"/>
      <c r="G2" s="78"/>
      <c r="H2" s="79"/>
      <c r="I2" s="80"/>
      <c r="K2" s="81"/>
      <c r="L2" s="82"/>
      <c r="N2" s="81"/>
      <c r="O2" s="82"/>
      <c r="Q2" s="81"/>
      <c r="R2" s="82"/>
      <c r="S2" s="83" t="s">
        <v>2</v>
      </c>
      <c r="T2" s="83"/>
      <c r="U2" s="83"/>
      <c r="V2" s="83"/>
      <c r="W2" s="83"/>
      <c r="X2" s="83"/>
      <c r="Y2" s="83"/>
      <c r="Z2" s="83"/>
    </row>
    <row r="3" s="68" customFormat="1" ht="26" customHeight="1" spans="1:70">
      <c r="A3" s="23" t="s">
        <v>3</v>
      </c>
      <c r="B3" s="84" t="s">
        <v>4</v>
      </c>
      <c r="C3" s="85" t="s">
        <v>5</v>
      </c>
      <c r="D3" s="23" t="s">
        <v>6</v>
      </c>
      <c r="E3" s="84"/>
      <c r="F3" s="86"/>
      <c r="G3" s="23"/>
      <c r="H3" s="84"/>
      <c r="I3" s="86"/>
      <c r="J3" s="23"/>
      <c r="K3" s="84"/>
      <c r="L3" s="86"/>
      <c r="M3" s="23"/>
      <c r="N3" s="84"/>
      <c r="O3" s="86"/>
      <c r="P3" s="23"/>
      <c r="Q3" s="84"/>
      <c r="R3" s="86"/>
      <c r="S3" s="23"/>
      <c r="T3" s="84"/>
      <c r="U3" s="87"/>
      <c r="V3" s="88" t="s">
        <v>7</v>
      </c>
      <c r="W3" s="89" t="s">
        <v>8</v>
      </c>
      <c r="X3" s="90" t="s">
        <v>9</v>
      </c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2"/>
    </row>
    <row r="4" s="68" customFormat="1" ht="122" customHeight="1" spans="1:70">
      <c r="A4" s="23"/>
      <c r="B4" s="84"/>
      <c r="C4" s="93"/>
      <c r="D4" s="23" t="s">
        <v>10</v>
      </c>
      <c r="E4" s="84" t="s">
        <v>11</v>
      </c>
      <c r="F4" s="86" t="s">
        <v>12</v>
      </c>
      <c r="G4" s="23" t="s">
        <v>13</v>
      </c>
      <c r="H4" s="84" t="s">
        <v>11</v>
      </c>
      <c r="I4" s="86" t="s">
        <v>12</v>
      </c>
      <c r="J4" s="23" t="s">
        <v>14</v>
      </c>
      <c r="K4" s="84" t="s">
        <v>11</v>
      </c>
      <c r="L4" s="86" t="s">
        <v>12</v>
      </c>
      <c r="M4" s="23" t="s">
        <v>15</v>
      </c>
      <c r="N4" s="84" t="s">
        <v>11</v>
      </c>
      <c r="O4" s="86" t="s">
        <v>12</v>
      </c>
      <c r="P4" s="23" t="s">
        <v>16</v>
      </c>
      <c r="Q4" s="84" t="s">
        <v>11</v>
      </c>
      <c r="R4" s="86" t="s">
        <v>12</v>
      </c>
      <c r="S4" s="23" t="s">
        <v>17</v>
      </c>
      <c r="T4" s="84" t="s">
        <v>11</v>
      </c>
      <c r="U4" s="87" t="s">
        <v>12</v>
      </c>
      <c r="V4" s="88"/>
      <c r="W4" s="89"/>
      <c r="X4" s="23" t="s">
        <v>18</v>
      </c>
      <c r="Y4" s="23" t="s">
        <v>19</v>
      </c>
      <c r="Z4" s="23" t="s">
        <v>12</v>
      </c>
      <c r="AA4" s="23" t="s">
        <v>20</v>
      </c>
      <c r="AB4" s="23" t="s">
        <v>11</v>
      </c>
      <c r="AC4" s="23" t="s">
        <v>12</v>
      </c>
      <c r="AD4" s="23" t="s">
        <v>21</v>
      </c>
      <c r="AE4" s="23" t="s">
        <v>11</v>
      </c>
      <c r="AF4" s="23" t="s">
        <v>12</v>
      </c>
      <c r="AG4" s="23" t="s">
        <v>22</v>
      </c>
      <c r="AH4" s="23" t="s">
        <v>11</v>
      </c>
      <c r="AI4" s="23" t="s">
        <v>12</v>
      </c>
      <c r="AJ4" s="23" t="s">
        <v>23</v>
      </c>
      <c r="AK4" s="23" t="s">
        <v>11</v>
      </c>
      <c r="AL4" s="23" t="s">
        <v>12</v>
      </c>
      <c r="AM4" s="23" t="s">
        <v>24</v>
      </c>
      <c r="AN4" s="23" t="s">
        <v>11</v>
      </c>
      <c r="AO4" s="23" t="s">
        <v>12</v>
      </c>
      <c r="AP4" s="23" t="s">
        <v>25</v>
      </c>
      <c r="AQ4" s="94" t="s">
        <v>26</v>
      </c>
      <c r="AR4" s="23" t="s">
        <v>11</v>
      </c>
      <c r="AS4" s="23" t="s">
        <v>12</v>
      </c>
      <c r="AT4" s="23" t="s">
        <v>27</v>
      </c>
      <c r="AU4" s="23" t="s">
        <v>11</v>
      </c>
      <c r="AV4" s="23" t="s">
        <v>12</v>
      </c>
      <c r="AW4" s="23" t="s">
        <v>28</v>
      </c>
      <c r="AX4" s="23" t="s">
        <v>29</v>
      </c>
      <c r="AY4" s="23" t="s">
        <v>30</v>
      </c>
      <c r="AZ4" s="23" t="s">
        <v>11</v>
      </c>
      <c r="BA4" s="23" t="s">
        <v>12</v>
      </c>
      <c r="BB4" s="23" t="s">
        <v>31</v>
      </c>
      <c r="BC4" s="23" t="s">
        <v>11</v>
      </c>
      <c r="BD4" s="23" t="s">
        <v>12</v>
      </c>
      <c r="BE4" s="23" t="s">
        <v>32</v>
      </c>
      <c r="BF4" s="23" t="s">
        <v>33</v>
      </c>
      <c r="BG4" s="23" t="s">
        <v>34</v>
      </c>
      <c r="BH4" s="23" t="s">
        <v>11</v>
      </c>
      <c r="BI4" s="23" t="s">
        <v>12</v>
      </c>
      <c r="BJ4" s="23" t="s">
        <v>35</v>
      </c>
      <c r="BK4" s="23" t="s">
        <v>11</v>
      </c>
      <c r="BL4" s="23" t="s">
        <v>12</v>
      </c>
      <c r="BM4" s="23" t="s">
        <v>36</v>
      </c>
      <c r="BN4" s="23" t="s">
        <v>11</v>
      </c>
      <c r="BO4" s="23" t="s">
        <v>12</v>
      </c>
      <c r="BP4" s="23" t="s">
        <v>37</v>
      </c>
      <c r="BQ4" s="23" t="s">
        <v>11</v>
      </c>
      <c r="BR4" s="23" t="s">
        <v>12</v>
      </c>
    </row>
    <row r="5" s="69" customFormat="1" ht="93" customHeight="1" spans="1:70">
      <c r="A5" s="95" t="s">
        <v>38</v>
      </c>
      <c r="B5" s="96">
        <f>SUM(B6:B6)</f>
        <v>52</v>
      </c>
      <c r="C5" s="96">
        <f t="shared" ref="B5:H5" si="0">SUM(C6:C6)</f>
        <v>53415.027139</v>
      </c>
      <c r="D5" s="96">
        <f t="shared" si="0"/>
        <v>38</v>
      </c>
      <c r="E5" s="96">
        <f t="shared" si="0"/>
        <v>33714.045479</v>
      </c>
      <c r="F5" s="97">
        <f>E5/C5</f>
        <v>0.631171550119541</v>
      </c>
      <c r="G5" s="95">
        <f t="shared" si="0"/>
        <v>4</v>
      </c>
      <c r="H5" s="95">
        <f t="shared" si="0"/>
        <v>8708</v>
      </c>
      <c r="I5" s="97">
        <f>H5/C5</f>
        <v>0.163025284576557</v>
      </c>
      <c r="J5" s="95">
        <f t="shared" ref="J5:N5" si="1">SUM(J6:J6)</f>
        <v>11</v>
      </c>
      <c r="K5" s="95">
        <f t="shared" si="1"/>
        <v>8752.98166</v>
      </c>
      <c r="L5" s="97">
        <f>K5/C5</f>
        <v>0.163867400782601</v>
      </c>
      <c r="M5" s="95">
        <f t="shared" si="1"/>
        <v>0</v>
      </c>
      <c r="N5" s="95">
        <f t="shared" si="1"/>
        <v>0</v>
      </c>
      <c r="O5" s="97">
        <f>N5/C5</f>
        <v>0</v>
      </c>
      <c r="P5" s="95">
        <f t="shared" ref="P5:T5" si="2">SUM(P6:P6)</f>
        <v>1</v>
      </c>
      <c r="Q5" s="95">
        <f t="shared" si="2"/>
        <v>1920</v>
      </c>
      <c r="R5" s="97">
        <f>Q5/C5</f>
        <v>0.0359449410182579</v>
      </c>
      <c r="S5" s="95">
        <f t="shared" si="2"/>
        <v>2</v>
      </c>
      <c r="T5" s="95">
        <f t="shared" si="2"/>
        <v>320</v>
      </c>
      <c r="U5" s="98">
        <f>T5/C5</f>
        <v>0.00599082350304298</v>
      </c>
      <c r="V5" s="95">
        <f t="shared" ref="V5:AB5" si="3">SUM(V6:V6)</f>
        <v>9</v>
      </c>
      <c r="W5" s="95">
        <f t="shared" si="3"/>
        <v>8072.027139</v>
      </c>
      <c r="X5" s="99">
        <f>AA5+AM5+AP5+AT5+AW5+BB5+BE5+BJ5+BM5+BP5+AD5+AG5+AJ5</f>
        <v>36</v>
      </c>
      <c r="Y5" s="99">
        <f>AB5+AN5+AR5+AU5+AZ5+BC5+BH5+BK5+BN5+BQ5+AE5+AH5+AK5</f>
        <v>29998</v>
      </c>
      <c r="Z5" s="100">
        <f>Y5/C5</f>
        <v>0.561602260763386</v>
      </c>
      <c r="AA5" s="99">
        <f t="shared" si="3"/>
        <v>15</v>
      </c>
      <c r="AB5" s="99">
        <f t="shared" si="3"/>
        <v>12600</v>
      </c>
      <c r="AC5" s="100">
        <f>AB5/C5</f>
        <v>0.235888675432317</v>
      </c>
      <c r="AD5" s="99">
        <f t="shared" ref="AD5:AH5" si="4">SUM(AD6:AD6)</f>
        <v>1</v>
      </c>
      <c r="AE5" s="99">
        <f t="shared" si="4"/>
        <v>6300</v>
      </c>
      <c r="AF5" s="100">
        <f>AE5/C5</f>
        <v>0.117944337716159</v>
      </c>
      <c r="AG5" s="99">
        <f t="shared" si="4"/>
        <v>1</v>
      </c>
      <c r="AH5" s="99">
        <f t="shared" si="4"/>
        <v>700</v>
      </c>
      <c r="AI5" s="100">
        <f>AH5/C5</f>
        <v>0.0131049264129065</v>
      </c>
      <c r="AJ5" s="99">
        <f t="shared" ref="AJ5:AN5" si="5">SUM(AJ6:AJ6)</f>
        <v>1</v>
      </c>
      <c r="AK5" s="99">
        <f t="shared" si="5"/>
        <v>100</v>
      </c>
      <c r="AL5" s="100">
        <f>AK5/C5</f>
        <v>0.00187213234470093</v>
      </c>
      <c r="AM5" s="99">
        <f t="shared" si="5"/>
        <v>0</v>
      </c>
      <c r="AN5" s="99">
        <f t="shared" si="5"/>
        <v>0</v>
      </c>
      <c r="AO5" s="100">
        <f>AN5/C5</f>
        <v>0</v>
      </c>
      <c r="AP5" s="99">
        <f t="shared" ref="AP5:AR5" si="6">SUM(AP6:AP6)</f>
        <v>11</v>
      </c>
      <c r="AQ5" s="99">
        <f t="shared" si="6"/>
        <v>31886</v>
      </c>
      <c r="AR5" s="99">
        <f t="shared" si="6"/>
        <v>7595</v>
      </c>
      <c r="AS5" s="100">
        <f>AR5/C5</f>
        <v>0.142188451580036</v>
      </c>
      <c r="AT5" s="99">
        <f t="shared" ref="AT5:AZ5" si="7">SUM(AT6:AT6)</f>
        <v>5</v>
      </c>
      <c r="AU5" s="99">
        <f t="shared" si="7"/>
        <v>983</v>
      </c>
      <c r="AV5" s="100">
        <f>AU5/C5</f>
        <v>0.0184030609484102</v>
      </c>
      <c r="AW5" s="99">
        <f t="shared" si="7"/>
        <v>1</v>
      </c>
      <c r="AX5" s="99">
        <f t="shared" si="7"/>
        <v>1</v>
      </c>
      <c r="AY5" s="99">
        <f t="shared" si="7"/>
        <v>2</v>
      </c>
      <c r="AZ5" s="99">
        <f t="shared" si="7"/>
        <v>120</v>
      </c>
      <c r="BA5" s="100">
        <f>AZ5/C5</f>
        <v>0.00224655881364112</v>
      </c>
      <c r="BB5" s="99">
        <f t="shared" ref="BB5:BH5" si="8">SUM(BB6:BB6)</f>
        <v>0</v>
      </c>
      <c r="BC5" s="99">
        <f t="shared" si="8"/>
        <v>0</v>
      </c>
      <c r="BD5" s="99">
        <f>BC5/C5</f>
        <v>0</v>
      </c>
      <c r="BE5" s="99">
        <f t="shared" si="8"/>
        <v>0</v>
      </c>
      <c r="BF5" s="99">
        <f t="shared" si="8"/>
        <v>0</v>
      </c>
      <c r="BG5" s="99">
        <f t="shared" si="8"/>
        <v>0</v>
      </c>
      <c r="BH5" s="99">
        <f t="shared" si="8"/>
        <v>0</v>
      </c>
      <c r="BI5" s="99">
        <f>BH5/C5</f>
        <v>0</v>
      </c>
      <c r="BJ5" s="99">
        <f t="shared" ref="BJ5:BN5" si="9">SUM(BJ6:BJ6)</f>
        <v>0</v>
      </c>
      <c r="BK5" s="99">
        <f t="shared" si="9"/>
        <v>0</v>
      </c>
      <c r="BL5" s="99">
        <f>BK5/C5</f>
        <v>0</v>
      </c>
      <c r="BM5" s="99">
        <f t="shared" si="9"/>
        <v>0</v>
      </c>
      <c r="BN5" s="99">
        <f t="shared" si="9"/>
        <v>0</v>
      </c>
      <c r="BO5" s="99">
        <f>BN5/C5</f>
        <v>0</v>
      </c>
      <c r="BP5" s="99">
        <f>SUM(BP6:BP6)</f>
        <v>1</v>
      </c>
      <c r="BQ5" s="99">
        <f>SUM(BQ6:BQ6)</f>
        <v>1600</v>
      </c>
      <c r="BR5" s="100">
        <f>BQ5/C5</f>
        <v>0.0299541175152149</v>
      </c>
    </row>
    <row r="6" s="70" customFormat="1" ht="93" customHeight="1" spans="1:70">
      <c r="A6" s="101" t="s">
        <v>39</v>
      </c>
      <c r="B6" s="102">
        <v>52</v>
      </c>
      <c r="C6" s="102">
        <v>53415.027139</v>
      </c>
      <c r="D6" s="101">
        <v>38</v>
      </c>
      <c r="E6" s="103">
        <v>33714.045479</v>
      </c>
      <c r="F6" s="97">
        <f>E6/C6</f>
        <v>0.631171550119541</v>
      </c>
      <c r="G6" s="101">
        <v>4</v>
      </c>
      <c r="H6" s="103">
        <v>8708</v>
      </c>
      <c r="I6" s="97">
        <f>H6/C6</f>
        <v>0.163025284576557</v>
      </c>
      <c r="J6" s="101">
        <v>11</v>
      </c>
      <c r="K6" s="103">
        <v>8752.98166</v>
      </c>
      <c r="L6" s="97">
        <f>K6/C6</f>
        <v>0.163867400782601</v>
      </c>
      <c r="M6" s="101"/>
      <c r="N6" s="103"/>
      <c r="O6" s="97">
        <f>N6/C6</f>
        <v>0</v>
      </c>
      <c r="P6" s="101">
        <v>1</v>
      </c>
      <c r="Q6" s="103">
        <v>1920</v>
      </c>
      <c r="R6" s="97">
        <f>Q6/C6</f>
        <v>0.0359449410182579</v>
      </c>
      <c r="S6" s="101">
        <v>2</v>
      </c>
      <c r="T6" s="103">
        <v>320</v>
      </c>
      <c r="U6" s="98">
        <f>T6/C6</f>
        <v>0.00599082350304298</v>
      </c>
      <c r="V6" s="101">
        <v>9</v>
      </c>
      <c r="W6" s="103">
        <v>8072.027139</v>
      </c>
      <c r="X6" s="104">
        <f>AA6+AD6+AG6+AJ6++AM6+AP6+AT6+AW6+BB6+BE6+BJ6+BM6+BP6</f>
        <v>36</v>
      </c>
      <c r="Y6" s="104">
        <f>AB6+AE6+AH6+AK6+AN6+AR6+AU6+AZ6+BC6+BH6+BK6+BN6+BQ6</f>
        <v>29998</v>
      </c>
      <c r="Z6" s="100">
        <f>Y6/C6</f>
        <v>0.561602260763386</v>
      </c>
      <c r="AA6" s="101">
        <v>15</v>
      </c>
      <c r="AB6" s="101">
        <v>12600</v>
      </c>
      <c r="AC6" s="100">
        <f>AB6/C6</f>
        <v>0.235888675432317</v>
      </c>
      <c r="AD6" s="104">
        <v>1</v>
      </c>
      <c r="AE6" s="104">
        <v>6300</v>
      </c>
      <c r="AF6" s="100">
        <f>AE6/C6</f>
        <v>0.117944337716159</v>
      </c>
      <c r="AG6" s="104">
        <v>1</v>
      </c>
      <c r="AH6" s="104">
        <v>700</v>
      </c>
      <c r="AI6" s="100">
        <f>AH6/C6</f>
        <v>0.0131049264129065</v>
      </c>
      <c r="AJ6" s="104">
        <v>1</v>
      </c>
      <c r="AK6" s="104">
        <v>100</v>
      </c>
      <c r="AL6" s="100">
        <f>AK6/C6</f>
        <v>0.00187213234470093</v>
      </c>
      <c r="AM6" s="101"/>
      <c r="AN6" s="101"/>
      <c r="AO6" s="100">
        <f>AN6/C6</f>
        <v>0</v>
      </c>
      <c r="AP6" s="101">
        <v>11</v>
      </c>
      <c r="AQ6" s="101">
        <v>31886</v>
      </c>
      <c r="AR6" s="101">
        <v>7595</v>
      </c>
      <c r="AS6" s="100">
        <f>AR6/C6</f>
        <v>0.142188451580036</v>
      </c>
      <c r="AT6" s="101">
        <v>5</v>
      </c>
      <c r="AU6" s="101">
        <v>983</v>
      </c>
      <c r="AV6" s="100">
        <f>AU6/C6</f>
        <v>0.0184030609484102</v>
      </c>
      <c r="AW6" s="101">
        <v>1</v>
      </c>
      <c r="AX6" s="101">
        <v>1</v>
      </c>
      <c r="AY6" s="101">
        <v>2</v>
      </c>
      <c r="AZ6" s="101">
        <v>120</v>
      </c>
      <c r="BA6" s="100">
        <f>AZ6/C6</f>
        <v>0.00224655881364112</v>
      </c>
      <c r="BB6" s="101"/>
      <c r="BC6" s="101"/>
      <c r="BD6" s="99">
        <f>BC6/C6</f>
        <v>0</v>
      </c>
      <c r="BE6" s="101"/>
      <c r="BF6" s="101"/>
      <c r="BG6" s="101"/>
      <c r="BH6" s="101"/>
      <c r="BI6" s="99">
        <f>BH6/C6</f>
        <v>0</v>
      </c>
      <c r="BJ6" s="101"/>
      <c r="BK6" s="101"/>
      <c r="BL6" s="99">
        <f>BK6/C6</f>
        <v>0</v>
      </c>
      <c r="BM6" s="101"/>
      <c r="BN6" s="101"/>
      <c r="BO6" s="99">
        <f>BN6/C6</f>
        <v>0</v>
      </c>
      <c r="BP6" s="101">
        <v>1</v>
      </c>
      <c r="BQ6" s="101">
        <v>1600</v>
      </c>
      <c r="BR6" s="100">
        <f>BQ6/C6</f>
        <v>0.0299541175152149</v>
      </c>
    </row>
  </sheetData>
  <mergeCells count="10">
    <mergeCell ref="A1:W1"/>
    <mergeCell ref="A2:G2"/>
    <mergeCell ref="S2:W2"/>
    <mergeCell ref="D3:U3"/>
    <mergeCell ref="X3:BR3"/>
    <mergeCell ref="A3:A4"/>
    <mergeCell ref="B3:B4"/>
    <mergeCell ref="C3:C4"/>
    <mergeCell ref="V3:V4"/>
    <mergeCell ref="W3:W4"/>
  </mergeCells>
  <pageMargins left="0.196527777777778" right="0.196527777777778" top="1.39305555555556" bottom="1" header="0.5" footer="0.5"/>
  <pageSetup paperSize="8" scale="2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118"/>
  <sheetViews>
    <sheetView view="pageBreakPreview" zoomScale="85" zoomScaleNormal="60" workbookViewId="0">
      <pane xSplit="7" ySplit="6" topLeftCell="H7" activePane="bottomRight" state="frozen"/>
      <selection/>
      <selection pane="topRight"/>
      <selection pane="bottomLeft"/>
      <selection pane="bottomRight" activeCell="I10" sqref="I10"/>
    </sheetView>
  </sheetViews>
  <sheetFormatPr defaultColWidth="9" defaultRowHeight="14.25"/>
  <cols>
    <col min="1" max="1" width="4.475" style="58" customWidth="1"/>
    <col min="2" max="2" width="8.13333333333333" style="59" customWidth="1"/>
    <col min="3" max="3" width="8.13333333333333" style="59" hidden="1" customWidth="1"/>
    <col min="4" max="4" width="20.2916666666667" style="5" customWidth="1"/>
    <col min="5" max="5" width="6.36666666666667" style="59" customWidth="1"/>
    <col min="6" max="6" width="12.35" style="59" hidden="1" customWidth="1"/>
    <col min="7" max="7" width="18.6666666666667" style="59" hidden="1" customWidth="1"/>
    <col min="8" max="8" width="19.1083333333333" style="6" customWidth="1"/>
    <col min="9" max="9" width="64.2583333333333" style="12" customWidth="1"/>
    <col min="10" max="10" width="13.3833333333333" style="6" customWidth="1"/>
    <col min="11" max="12" width="13.0833333333333" style="6" customWidth="1"/>
    <col min="13" max="18" width="13.0833333333333" style="9" customWidth="1"/>
    <col min="19" max="19" width="13.0833333333333" style="6" customWidth="1"/>
    <col min="20" max="20" width="13.0833333333333" style="9" customWidth="1"/>
    <col min="21" max="21" width="11.1083333333333" style="3" customWidth="1"/>
    <col min="22" max="23" width="8.66666666666667" style="11" customWidth="1"/>
    <col min="24" max="24" width="9.38333333333333" style="11" customWidth="1"/>
    <col min="25" max="26" width="8.66666666666667" style="11" customWidth="1"/>
    <col min="27" max="27" width="33.95" style="7" customWidth="1"/>
    <col min="28" max="28" width="11.975" style="9" customWidth="1"/>
    <col min="29" max="29" width="9" style="12" hidden="1" customWidth="1"/>
    <col min="30" max="16326" width="9" style="3"/>
    <col min="16327" max="16327" width="30.1083333333333" style="3"/>
    <col min="16328" max="16384" width="9" style="3"/>
  </cols>
  <sheetData>
    <row r="1" s="1" customFormat="1" ht="15.75" spans="1:30">
      <c r="A1" s="13" t="s">
        <v>40</v>
      </c>
      <c r="B1" s="13"/>
      <c r="C1" s="13"/>
      <c r="D1" s="13"/>
      <c r="E1" s="13"/>
      <c r="F1" s="13"/>
      <c r="G1" s="13"/>
      <c r="H1" s="60"/>
      <c r="I1" s="13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13"/>
      <c r="V1" s="13"/>
      <c r="W1" s="13"/>
      <c r="X1" s="13"/>
      <c r="Y1" s="13"/>
      <c r="Z1" s="13"/>
      <c r="AA1" s="13"/>
      <c r="AB1" s="13"/>
      <c r="AC1" s="13"/>
    </row>
    <row r="2" ht="34.5" spans="1:30">
      <c r="A2" s="15" t="s">
        <v>41</v>
      </c>
      <c r="B2" s="15"/>
      <c r="C2" s="15"/>
      <c r="D2" s="15"/>
      <c r="E2" s="15"/>
      <c r="F2" s="15"/>
      <c r="G2" s="15"/>
      <c r="H2" s="16"/>
      <c r="I2" s="16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9"/>
      <c r="W2" s="19"/>
      <c r="X2" s="19"/>
      <c r="Y2" s="19"/>
      <c r="Z2" s="19"/>
      <c r="AA2" s="20"/>
      <c r="AB2" s="15"/>
    </row>
    <row r="3" s="2" customFormat="1" ht="40" customHeight="1" spans="1:30">
      <c r="A3" s="21" t="s">
        <v>42</v>
      </c>
      <c r="B3" s="21" t="s">
        <v>43</v>
      </c>
      <c r="C3" s="21" t="s">
        <v>44</v>
      </c>
      <c r="D3" s="21" t="s">
        <v>45</v>
      </c>
      <c r="E3" s="21" t="s">
        <v>6</v>
      </c>
      <c r="F3" s="21" t="s">
        <v>46</v>
      </c>
      <c r="G3" s="21" t="s">
        <v>47</v>
      </c>
      <c r="H3" s="21" t="s">
        <v>48</v>
      </c>
      <c r="I3" s="21" t="s">
        <v>49</v>
      </c>
      <c r="J3" s="21" t="s">
        <v>50</v>
      </c>
      <c r="K3" s="23" t="s">
        <v>51</v>
      </c>
      <c r="L3" s="23"/>
      <c r="M3" s="23"/>
      <c r="N3" s="23"/>
      <c r="O3" s="23"/>
      <c r="P3" s="23"/>
      <c r="Q3" s="23"/>
      <c r="R3" s="23"/>
      <c r="S3" s="23"/>
      <c r="T3" s="23"/>
      <c r="U3" s="21" t="s">
        <v>52</v>
      </c>
      <c r="V3" s="24" t="s">
        <v>53</v>
      </c>
      <c r="W3" s="24" t="s">
        <v>54</v>
      </c>
      <c r="X3" s="24" t="s">
        <v>55</v>
      </c>
      <c r="Y3" s="24" t="s">
        <v>56</v>
      </c>
      <c r="Z3" s="24" t="s">
        <v>57</v>
      </c>
      <c r="AA3" s="21" t="s">
        <v>58</v>
      </c>
      <c r="AB3" s="21" t="s">
        <v>59</v>
      </c>
      <c r="AC3" s="23" t="s">
        <v>60</v>
      </c>
    </row>
    <row r="4" s="2" customFormat="1" ht="40" customHeight="1" spans="1:30">
      <c r="A4" s="25"/>
      <c r="B4" s="25"/>
      <c r="C4" s="25"/>
      <c r="D4" s="25"/>
      <c r="E4" s="25"/>
      <c r="F4" s="25"/>
      <c r="G4" s="25"/>
      <c r="H4" s="25"/>
      <c r="I4" s="25"/>
      <c r="J4" s="25"/>
      <c r="K4" s="23" t="s">
        <v>61</v>
      </c>
      <c r="L4" s="23"/>
      <c r="M4" s="23"/>
      <c r="N4" s="23"/>
      <c r="O4" s="23"/>
      <c r="P4" s="23"/>
      <c r="Q4" s="23"/>
      <c r="R4" s="23"/>
      <c r="S4" s="23" t="s">
        <v>62</v>
      </c>
      <c r="T4" s="23" t="s">
        <v>63</v>
      </c>
      <c r="U4" s="25"/>
      <c r="V4" s="27"/>
      <c r="W4" s="27"/>
      <c r="X4" s="27"/>
      <c r="Y4" s="27"/>
      <c r="Z4" s="27"/>
      <c r="AA4" s="25"/>
      <c r="AB4" s="25"/>
      <c r="AC4" s="23"/>
    </row>
    <row r="5" s="2" customFormat="1" ht="40" customHeight="1" spans="1:30">
      <c r="A5" s="25"/>
      <c r="B5" s="25"/>
      <c r="C5" s="25"/>
      <c r="D5" s="25"/>
      <c r="E5" s="25"/>
      <c r="F5" s="25"/>
      <c r="G5" s="25"/>
      <c r="H5" s="25"/>
      <c r="I5" s="25"/>
      <c r="J5" s="25"/>
      <c r="K5" s="23" t="s">
        <v>64</v>
      </c>
      <c r="L5" s="23" t="s">
        <v>65</v>
      </c>
      <c r="M5" s="23"/>
      <c r="N5" s="23" t="s">
        <v>66</v>
      </c>
      <c r="O5" s="23"/>
      <c r="P5" s="23" t="s">
        <v>67</v>
      </c>
      <c r="Q5" s="23" t="s">
        <v>68</v>
      </c>
      <c r="R5" s="23" t="s">
        <v>69</v>
      </c>
      <c r="S5" s="23"/>
      <c r="T5" s="23"/>
      <c r="U5" s="25"/>
      <c r="V5" s="27"/>
      <c r="W5" s="27"/>
      <c r="X5" s="27"/>
      <c r="Y5" s="27"/>
      <c r="Z5" s="27"/>
      <c r="AA5" s="25"/>
      <c r="AB5" s="25"/>
      <c r="AC5" s="23"/>
    </row>
    <row r="6" s="2" customFormat="1" ht="40" customHeight="1" spans="1:30">
      <c r="A6" s="28"/>
      <c r="B6" s="28"/>
      <c r="C6" s="28"/>
      <c r="D6" s="28"/>
      <c r="E6" s="28"/>
      <c r="F6" s="28"/>
      <c r="G6" s="28"/>
      <c r="H6" s="28"/>
      <c r="I6" s="28"/>
      <c r="J6" s="28"/>
      <c r="K6" s="23"/>
      <c r="L6" s="23" t="s">
        <v>70</v>
      </c>
      <c r="M6" s="23" t="s">
        <v>71</v>
      </c>
      <c r="N6" s="23" t="s">
        <v>70</v>
      </c>
      <c r="O6" s="23" t="s">
        <v>71</v>
      </c>
      <c r="P6" s="23"/>
      <c r="Q6" s="23"/>
      <c r="R6" s="23"/>
      <c r="S6" s="23"/>
      <c r="T6" s="23"/>
      <c r="U6" s="28"/>
      <c r="V6" s="30"/>
      <c r="W6" s="30"/>
      <c r="X6" s="30"/>
      <c r="Y6" s="30"/>
      <c r="Z6" s="30"/>
      <c r="AA6" s="28"/>
      <c r="AB6" s="28"/>
      <c r="AC6" s="23"/>
    </row>
    <row r="7" s="3" customFormat="1" ht="40" customHeight="1" spans="1:30">
      <c r="A7" s="61"/>
      <c r="B7" s="62"/>
      <c r="C7" s="62"/>
      <c r="D7" s="39"/>
      <c r="E7" s="62"/>
      <c r="F7" s="62"/>
      <c r="G7" s="62"/>
      <c r="H7" s="39"/>
      <c r="I7" s="62"/>
      <c r="J7" s="35">
        <f>SUBTOTAL(109,J8:J87)</f>
        <v>53415.027139</v>
      </c>
      <c r="K7" s="35">
        <f>L7+M7+N7+O7+P7+Q7+R7</f>
        <v>38680</v>
      </c>
      <c r="L7" s="35">
        <f>SUBTOTAL(109,L8:L87)</f>
        <v>25344</v>
      </c>
      <c r="M7" s="35">
        <f>SUBTOTAL(109,M8:M87)</f>
        <v>10711</v>
      </c>
      <c r="N7" s="35">
        <f t="shared" ref="N7:T7" si="0">SUBTOTAL(109,N8:N87)</f>
        <v>1532</v>
      </c>
      <c r="O7" s="35">
        <f t="shared" si="0"/>
        <v>0</v>
      </c>
      <c r="P7" s="35">
        <f t="shared" si="0"/>
        <v>1040</v>
      </c>
      <c r="Q7" s="35">
        <f t="shared" si="0"/>
        <v>53</v>
      </c>
      <c r="R7" s="35">
        <f t="shared" si="0"/>
        <v>0</v>
      </c>
      <c r="S7" s="35">
        <f t="shared" si="0"/>
        <v>310</v>
      </c>
      <c r="T7" s="35">
        <f t="shared" si="0"/>
        <v>1708</v>
      </c>
      <c r="U7" s="63"/>
      <c r="V7" s="37"/>
      <c r="W7" s="37"/>
      <c r="X7" s="37"/>
      <c r="Y7" s="37"/>
      <c r="Z7" s="37"/>
      <c r="AA7" s="38"/>
      <c r="AB7" s="44"/>
      <c r="AC7" s="40"/>
    </row>
    <row r="8" s="3" customFormat="1" ht="128.25" spans="1:30">
      <c r="A8" s="61">
        <v>1</v>
      </c>
      <c r="B8" s="62" t="s">
        <v>72</v>
      </c>
      <c r="C8" s="62"/>
      <c r="D8" s="62" t="s">
        <v>73</v>
      </c>
      <c r="E8" s="62" t="s">
        <v>14</v>
      </c>
      <c r="F8" s="39" t="s">
        <v>74</v>
      </c>
      <c r="G8" s="62" t="s">
        <v>75</v>
      </c>
      <c r="H8" s="39" t="s">
        <v>39</v>
      </c>
      <c r="I8" s="62" t="s">
        <v>76</v>
      </c>
      <c r="J8" s="39">
        <v>800</v>
      </c>
      <c r="K8" s="35">
        <f t="shared" ref="K8:K39" si="1">L8+M8+N8+O8+P8+Q8+R8</f>
        <v>800</v>
      </c>
      <c r="L8" s="39">
        <v>800</v>
      </c>
      <c r="M8" s="39">
        <v>0</v>
      </c>
      <c r="N8" s="39"/>
      <c r="O8" s="44"/>
      <c r="P8" s="44"/>
      <c r="Q8" s="44"/>
      <c r="R8" s="44"/>
      <c r="S8" s="39"/>
      <c r="T8" s="44"/>
      <c r="U8" s="63" t="s">
        <v>77</v>
      </c>
      <c r="V8" s="37">
        <v>212000</v>
      </c>
      <c r="W8" s="37" t="s">
        <v>78</v>
      </c>
      <c r="X8" s="37"/>
      <c r="Y8" s="37" t="s">
        <v>79</v>
      </c>
      <c r="Z8" s="37" t="s">
        <v>78</v>
      </c>
      <c r="AA8" s="38" t="s">
        <v>80</v>
      </c>
      <c r="AB8" s="63" t="s">
        <v>81</v>
      </c>
      <c r="AC8" s="40" t="s">
        <v>82</v>
      </c>
      <c r="AD8" s="3" t="s">
        <v>83</v>
      </c>
    </row>
    <row r="9" s="3" customFormat="1" ht="57" spans="1:30">
      <c r="A9" s="61">
        <v>2</v>
      </c>
      <c r="B9" s="62" t="s">
        <v>84</v>
      </c>
      <c r="C9" s="62"/>
      <c r="D9" s="62" t="s">
        <v>85</v>
      </c>
      <c r="E9" s="62" t="s">
        <v>86</v>
      </c>
      <c r="F9" s="39" t="s">
        <v>87</v>
      </c>
      <c r="G9" s="62" t="s">
        <v>88</v>
      </c>
      <c r="H9" s="39" t="s">
        <v>89</v>
      </c>
      <c r="I9" s="62" t="s">
        <v>90</v>
      </c>
      <c r="J9" s="39">
        <v>890.921404</v>
      </c>
      <c r="K9" s="35">
        <f t="shared" si="1"/>
        <v>890</v>
      </c>
      <c r="L9" s="39">
        <v>890</v>
      </c>
      <c r="M9" s="39">
        <v>0</v>
      </c>
      <c r="N9" s="39"/>
      <c r="O9" s="44"/>
      <c r="P9" s="44"/>
      <c r="Q9" s="44"/>
      <c r="R9" s="44"/>
      <c r="S9" s="39"/>
      <c r="T9" s="44"/>
      <c r="U9" s="63" t="s">
        <v>91</v>
      </c>
      <c r="V9" s="37">
        <v>3000</v>
      </c>
      <c r="W9" s="37" t="s">
        <v>78</v>
      </c>
      <c r="X9" s="37" t="s">
        <v>92</v>
      </c>
      <c r="Y9" s="37" t="s">
        <v>79</v>
      </c>
      <c r="Z9" s="37" t="s">
        <v>78</v>
      </c>
      <c r="AA9" s="38" t="s">
        <v>93</v>
      </c>
      <c r="AB9" s="63" t="s">
        <v>94</v>
      </c>
      <c r="AC9" s="40" t="s">
        <v>95</v>
      </c>
      <c r="AD9" s="3" t="s">
        <v>83</v>
      </c>
    </row>
    <row r="10" s="3" customFormat="1" ht="85.5" spans="1:30">
      <c r="A10" s="61">
        <v>3</v>
      </c>
      <c r="B10" s="62" t="s">
        <v>96</v>
      </c>
      <c r="C10" s="62"/>
      <c r="D10" s="62" t="s">
        <v>97</v>
      </c>
      <c r="E10" s="62" t="s">
        <v>86</v>
      </c>
      <c r="F10" s="39" t="s">
        <v>87</v>
      </c>
      <c r="G10" s="62" t="s">
        <v>88</v>
      </c>
      <c r="H10" s="39" t="s">
        <v>98</v>
      </c>
      <c r="I10" s="62" t="s">
        <v>99</v>
      </c>
      <c r="J10" s="39">
        <v>326.692289</v>
      </c>
      <c r="K10" s="35">
        <f t="shared" si="1"/>
        <v>325</v>
      </c>
      <c r="L10" s="39">
        <v>325</v>
      </c>
      <c r="M10" s="39">
        <v>0</v>
      </c>
      <c r="N10" s="39"/>
      <c r="O10" s="44"/>
      <c r="P10" s="44"/>
      <c r="Q10" s="44"/>
      <c r="R10" s="44"/>
      <c r="S10" s="39"/>
      <c r="T10" s="44"/>
      <c r="U10" s="63" t="s">
        <v>91</v>
      </c>
      <c r="V10" s="37">
        <v>300</v>
      </c>
      <c r="W10" s="37" t="s">
        <v>78</v>
      </c>
      <c r="X10" s="37" t="s">
        <v>100</v>
      </c>
      <c r="Y10" s="37" t="s">
        <v>79</v>
      </c>
      <c r="Z10" s="37" t="s">
        <v>78</v>
      </c>
      <c r="AA10" s="38" t="s">
        <v>101</v>
      </c>
      <c r="AB10" s="63" t="s">
        <v>102</v>
      </c>
      <c r="AC10" s="40" t="s">
        <v>103</v>
      </c>
      <c r="AD10" s="3" t="s">
        <v>83</v>
      </c>
    </row>
    <row r="11" s="3" customFormat="1" ht="57" spans="1:30">
      <c r="A11" s="61">
        <v>4</v>
      </c>
      <c r="B11" s="62" t="s">
        <v>104</v>
      </c>
      <c r="C11" s="62"/>
      <c r="D11" s="62" t="s">
        <v>105</v>
      </c>
      <c r="E11" s="62" t="s">
        <v>14</v>
      </c>
      <c r="F11" s="39" t="s">
        <v>106</v>
      </c>
      <c r="G11" s="62" t="s">
        <v>107</v>
      </c>
      <c r="H11" s="39" t="s">
        <v>108</v>
      </c>
      <c r="I11" s="62" t="s">
        <v>109</v>
      </c>
      <c r="J11" s="39">
        <v>470.98166</v>
      </c>
      <c r="K11" s="35">
        <f t="shared" si="1"/>
        <v>470</v>
      </c>
      <c r="L11" s="39">
        <v>470</v>
      </c>
      <c r="M11" s="39">
        <v>0</v>
      </c>
      <c r="N11" s="39"/>
      <c r="O11" s="44"/>
      <c r="P11" s="44"/>
      <c r="Q11" s="44"/>
      <c r="R11" s="44"/>
      <c r="S11" s="39"/>
      <c r="T11" s="44"/>
      <c r="U11" s="63" t="s">
        <v>77</v>
      </c>
      <c r="V11" s="37">
        <v>2000</v>
      </c>
      <c r="W11" s="37" t="s">
        <v>78</v>
      </c>
      <c r="X11" s="37"/>
      <c r="Y11" s="37" t="s">
        <v>79</v>
      </c>
      <c r="Z11" s="37" t="s">
        <v>78</v>
      </c>
      <c r="AA11" s="38" t="s">
        <v>110</v>
      </c>
      <c r="AB11" s="63" t="s">
        <v>111</v>
      </c>
      <c r="AC11" s="40" t="s">
        <v>112</v>
      </c>
      <c r="AD11" s="3" t="s">
        <v>83</v>
      </c>
    </row>
    <row r="12" s="3" customFormat="1" ht="99.75" spans="1:30">
      <c r="A12" s="61">
        <v>5</v>
      </c>
      <c r="B12" s="62" t="s">
        <v>113</v>
      </c>
      <c r="C12" s="62"/>
      <c r="D12" s="62" t="s">
        <v>114</v>
      </c>
      <c r="E12" s="62" t="s">
        <v>86</v>
      </c>
      <c r="F12" s="39" t="s">
        <v>87</v>
      </c>
      <c r="G12" s="62" t="s">
        <v>88</v>
      </c>
      <c r="H12" s="39" t="s">
        <v>115</v>
      </c>
      <c r="I12" s="62" t="s">
        <v>116</v>
      </c>
      <c r="J12" s="39">
        <v>613.04</v>
      </c>
      <c r="K12" s="35">
        <f t="shared" si="1"/>
        <v>608</v>
      </c>
      <c r="L12" s="39">
        <v>0</v>
      </c>
      <c r="M12" s="39">
        <v>608</v>
      </c>
      <c r="N12" s="39"/>
      <c r="O12" s="44"/>
      <c r="P12" s="44"/>
      <c r="Q12" s="44"/>
      <c r="R12" s="44"/>
      <c r="S12" s="39"/>
      <c r="T12" s="44"/>
      <c r="U12" s="63" t="s">
        <v>91</v>
      </c>
      <c r="V12" s="37">
        <v>600</v>
      </c>
      <c r="W12" s="37" t="s">
        <v>78</v>
      </c>
      <c r="X12" s="37" t="s">
        <v>100</v>
      </c>
      <c r="Y12" s="37" t="s">
        <v>79</v>
      </c>
      <c r="Z12" s="37" t="s">
        <v>78</v>
      </c>
      <c r="AA12" s="38" t="s">
        <v>117</v>
      </c>
      <c r="AB12" s="63" t="s">
        <v>102</v>
      </c>
      <c r="AC12" s="40" t="s">
        <v>103</v>
      </c>
      <c r="AD12" s="3" t="s">
        <v>83</v>
      </c>
    </row>
    <row r="13" s="3" customFormat="1" ht="42.75" spans="1:30">
      <c r="A13" s="61">
        <v>6</v>
      </c>
      <c r="B13" s="62" t="s">
        <v>118</v>
      </c>
      <c r="C13" s="62"/>
      <c r="D13" s="62" t="s">
        <v>119</v>
      </c>
      <c r="E13" s="62" t="s">
        <v>86</v>
      </c>
      <c r="F13" s="39" t="s">
        <v>120</v>
      </c>
      <c r="G13" s="62" t="s">
        <v>121</v>
      </c>
      <c r="H13" s="39" t="s">
        <v>89</v>
      </c>
      <c r="I13" s="62" t="s">
        <v>122</v>
      </c>
      <c r="J13" s="39">
        <v>288.813408</v>
      </c>
      <c r="K13" s="35">
        <f t="shared" si="1"/>
        <v>285</v>
      </c>
      <c r="L13" s="39">
        <v>35</v>
      </c>
      <c r="M13" s="39">
        <v>250</v>
      </c>
      <c r="N13" s="39"/>
      <c r="O13" s="44"/>
      <c r="P13" s="44"/>
      <c r="Q13" s="44"/>
      <c r="R13" s="44"/>
      <c r="S13" s="39"/>
      <c r="T13" s="44"/>
      <c r="U13" s="63" t="s">
        <v>123</v>
      </c>
      <c r="V13" s="37">
        <v>3000</v>
      </c>
      <c r="W13" s="37" t="s">
        <v>78</v>
      </c>
      <c r="X13" s="37" t="s">
        <v>92</v>
      </c>
      <c r="Y13" s="37" t="s">
        <v>79</v>
      </c>
      <c r="Z13" s="37" t="s">
        <v>78</v>
      </c>
      <c r="AA13" s="38" t="s">
        <v>124</v>
      </c>
      <c r="AB13" s="63" t="s">
        <v>94</v>
      </c>
      <c r="AC13" s="40" t="s">
        <v>95</v>
      </c>
      <c r="AD13" s="3" t="s">
        <v>83</v>
      </c>
    </row>
    <row r="14" s="3" customFormat="1" ht="114" spans="1:30">
      <c r="A14" s="61">
        <v>7</v>
      </c>
      <c r="B14" s="62" t="s">
        <v>125</v>
      </c>
      <c r="C14" s="62"/>
      <c r="D14" s="62" t="s">
        <v>126</v>
      </c>
      <c r="E14" s="62" t="s">
        <v>86</v>
      </c>
      <c r="F14" s="39" t="s">
        <v>87</v>
      </c>
      <c r="G14" s="62" t="s">
        <v>88</v>
      </c>
      <c r="H14" s="39" t="s">
        <v>127</v>
      </c>
      <c r="I14" s="62" t="s">
        <v>128</v>
      </c>
      <c r="J14" s="39">
        <v>581.578378</v>
      </c>
      <c r="K14" s="35">
        <f t="shared" si="1"/>
        <v>580</v>
      </c>
      <c r="L14" s="39">
        <v>80</v>
      </c>
      <c r="M14" s="39">
        <v>500</v>
      </c>
      <c r="N14" s="39"/>
      <c r="O14" s="44"/>
      <c r="P14" s="44"/>
      <c r="Q14" s="44"/>
      <c r="R14" s="44"/>
      <c r="S14" s="39"/>
      <c r="T14" s="44"/>
      <c r="U14" s="63" t="s">
        <v>91</v>
      </c>
      <c r="V14" s="37">
        <v>800</v>
      </c>
      <c r="W14" s="37" t="s">
        <v>78</v>
      </c>
      <c r="X14" s="37" t="s">
        <v>100</v>
      </c>
      <c r="Y14" s="37" t="s">
        <v>79</v>
      </c>
      <c r="Z14" s="37" t="s">
        <v>78</v>
      </c>
      <c r="AA14" s="38" t="s">
        <v>129</v>
      </c>
      <c r="AB14" s="63" t="s">
        <v>102</v>
      </c>
      <c r="AC14" s="40" t="s">
        <v>103</v>
      </c>
      <c r="AD14" s="3" t="s">
        <v>83</v>
      </c>
    </row>
    <row r="15" s="3" customFormat="1" ht="85.5" spans="1:30">
      <c r="A15" s="61">
        <v>8</v>
      </c>
      <c r="B15" s="62" t="s">
        <v>130</v>
      </c>
      <c r="C15" s="62"/>
      <c r="D15" s="62" t="s">
        <v>131</v>
      </c>
      <c r="E15" s="62" t="s">
        <v>14</v>
      </c>
      <c r="F15" s="39" t="s">
        <v>74</v>
      </c>
      <c r="G15" s="62" t="s">
        <v>75</v>
      </c>
      <c r="H15" s="39" t="s">
        <v>132</v>
      </c>
      <c r="I15" s="62" t="s">
        <v>133</v>
      </c>
      <c r="J15" s="39">
        <v>2500</v>
      </c>
      <c r="K15" s="35">
        <f t="shared" si="1"/>
        <v>2500</v>
      </c>
      <c r="L15" s="39">
        <v>0</v>
      </c>
      <c r="M15" s="39">
        <v>2500</v>
      </c>
      <c r="N15" s="39"/>
      <c r="O15" s="44"/>
      <c r="P15" s="44"/>
      <c r="Q15" s="44"/>
      <c r="R15" s="44"/>
      <c r="S15" s="39"/>
      <c r="T15" s="44"/>
      <c r="U15" s="63" t="s">
        <v>77</v>
      </c>
      <c r="V15" s="37">
        <v>4866</v>
      </c>
      <c r="W15" s="37" t="s">
        <v>78</v>
      </c>
      <c r="X15" s="37"/>
      <c r="Y15" s="37" t="s">
        <v>79</v>
      </c>
      <c r="Z15" s="37" t="s">
        <v>78</v>
      </c>
      <c r="AA15" s="38" t="s">
        <v>134</v>
      </c>
      <c r="AB15" s="63" t="s">
        <v>81</v>
      </c>
      <c r="AC15" s="40" t="s">
        <v>82</v>
      </c>
      <c r="AD15" s="3" t="s">
        <v>83</v>
      </c>
    </row>
    <row r="16" s="3" customFormat="1" ht="42.75" spans="1:30">
      <c r="A16" s="61">
        <v>9</v>
      </c>
      <c r="B16" s="62" t="s">
        <v>135</v>
      </c>
      <c r="C16" s="62"/>
      <c r="D16" s="62" t="s">
        <v>136</v>
      </c>
      <c r="E16" s="62" t="s">
        <v>86</v>
      </c>
      <c r="F16" s="39" t="s">
        <v>137</v>
      </c>
      <c r="G16" s="62" t="s">
        <v>137</v>
      </c>
      <c r="H16" s="39" t="s">
        <v>89</v>
      </c>
      <c r="I16" s="62" t="s">
        <v>138</v>
      </c>
      <c r="J16" s="39">
        <v>1600</v>
      </c>
      <c r="K16" s="35">
        <f t="shared" si="1"/>
        <v>0</v>
      </c>
      <c r="L16" s="39"/>
      <c r="M16" s="39"/>
      <c r="N16" s="39"/>
      <c r="O16" s="44"/>
      <c r="P16" s="44"/>
      <c r="Q16" s="44"/>
      <c r="R16" s="44"/>
      <c r="S16" s="39"/>
      <c r="T16" s="44">
        <f>J16-L16-M16</f>
        <v>1600</v>
      </c>
      <c r="U16" s="63" t="s">
        <v>139</v>
      </c>
      <c r="V16" s="37">
        <v>20</v>
      </c>
      <c r="W16" s="37" t="s">
        <v>78</v>
      </c>
      <c r="X16" s="37" t="s">
        <v>92</v>
      </c>
      <c r="Y16" s="37" t="s">
        <v>79</v>
      </c>
      <c r="Z16" s="37" t="s">
        <v>78</v>
      </c>
      <c r="AA16" s="46" t="s">
        <v>140</v>
      </c>
      <c r="AB16" s="63" t="s">
        <v>94</v>
      </c>
      <c r="AC16" s="40" t="s">
        <v>141</v>
      </c>
      <c r="AD16" s="3" t="s">
        <v>83</v>
      </c>
    </row>
    <row r="17" s="3" customFormat="1" ht="71.25" spans="1:29">
      <c r="A17" s="61">
        <v>17</v>
      </c>
      <c r="B17" s="62" t="s">
        <v>142</v>
      </c>
      <c r="C17" s="62"/>
      <c r="D17" s="62" t="s">
        <v>143</v>
      </c>
      <c r="E17" s="62" t="s">
        <v>86</v>
      </c>
      <c r="F17" s="39" t="s">
        <v>144</v>
      </c>
      <c r="G17" s="62" t="s">
        <v>145</v>
      </c>
      <c r="H17" s="39" t="s">
        <v>39</v>
      </c>
      <c r="I17" s="62" t="s">
        <v>146</v>
      </c>
      <c r="J17" s="35">
        <v>500</v>
      </c>
      <c r="K17" s="35">
        <f t="shared" si="1"/>
        <v>0</v>
      </c>
      <c r="L17" s="39"/>
      <c r="M17" s="39"/>
      <c r="N17" s="39"/>
      <c r="O17" s="44"/>
      <c r="P17" s="44"/>
      <c r="Q17" s="44"/>
      <c r="R17" s="44"/>
      <c r="S17" s="39"/>
      <c r="T17" s="44"/>
      <c r="U17" s="37" t="s">
        <v>91</v>
      </c>
      <c r="V17" s="37">
        <v>840</v>
      </c>
      <c r="W17" s="37" t="s">
        <v>79</v>
      </c>
      <c r="X17" s="37" t="s">
        <v>92</v>
      </c>
      <c r="Y17" s="37" t="s">
        <v>78</v>
      </c>
      <c r="Z17" s="38" t="s">
        <v>78</v>
      </c>
      <c r="AA17" s="63" t="s">
        <v>147</v>
      </c>
      <c r="AB17" s="40" t="s">
        <v>148</v>
      </c>
      <c r="AC17" s="49" t="s">
        <v>149</v>
      </c>
    </row>
    <row r="18" s="3" customFormat="1" ht="71.25" spans="1:29">
      <c r="A18" s="61">
        <v>18</v>
      </c>
      <c r="B18" s="62" t="s">
        <v>150</v>
      </c>
      <c r="C18" s="62"/>
      <c r="D18" s="62" t="s">
        <v>151</v>
      </c>
      <c r="E18" s="62" t="s">
        <v>86</v>
      </c>
      <c r="F18" s="39" t="s">
        <v>144</v>
      </c>
      <c r="G18" s="62" t="s">
        <v>145</v>
      </c>
      <c r="H18" s="39" t="s">
        <v>39</v>
      </c>
      <c r="I18" s="62" t="s">
        <v>152</v>
      </c>
      <c r="J18" s="35">
        <v>1000</v>
      </c>
      <c r="K18" s="35">
        <f t="shared" si="1"/>
        <v>0</v>
      </c>
      <c r="L18" s="39"/>
      <c r="M18" s="39"/>
      <c r="N18" s="39"/>
      <c r="O18" s="44"/>
      <c r="P18" s="44"/>
      <c r="Q18" s="44"/>
      <c r="R18" s="44"/>
      <c r="S18" s="39"/>
      <c r="T18" s="44"/>
      <c r="U18" s="37" t="s">
        <v>91</v>
      </c>
      <c r="V18" s="37">
        <v>3080</v>
      </c>
      <c r="W18" s="37" t="s">
        <v>79</v>
      </c>
      <c r="X18" s="37" t="s">
        <v>92</v>
      </c>
      <c r="Y18" s="37" t="s">
        <v>78</v>
      </c>
      <c r="Z18" s="38" t="s">
        <v>78</v>
      </c>
      <c r="AA18" s="63" t="s">
        <v>153</v>
      </c>
      <c r="AB18" s="40" t="s">
        <v>89</v>
      </c>
      <c r="AC18" s="49" t="s">
        <v>149</v>
      </c>
    </row>
    <row r="19" s="3" customFormat="1" ht="71.25" spans="1:29">
      <c r="A19" s="61">
        <v>19</v>
      </c>
      <c r="B19" s="62" t="s">
        <v>154</v>
      </c>
      <c r="C19" s="62"/>
      <c r="D19" s="62" t="s">
        <v>155</v>
      </c>
      <c r="E19" s="62" t="s">
        <v>86</v>
      </c>
      <c r="F19" s="39" t="s">
        <v>144</v>
      </c>
      <c r="G19" s="62" t="s">
        <v>145</v>
      </c>
      <c r="H19" s="39" t="s">
        <v>39</v>
      </c>
      <c r="I19" s="62" t="s">
        <v>156</v>
      </c>
      <c r="J19" s="35">
        <v>600</v>
      </c>
      <c r="K19" s="35">
        <f t="shared" si="1"/>
        <v>0</v>
      </c>
      <c r="L19" s="39"/>
      <c r="M19" s="39"/>
      <c r="N19" s="39"/>
      <c r="O19" s="44"/>
      <c r="P19" s="44"/>
      <c r="Q19" s="44"/>
      <c r="R19" s="44"/>
      <c r="S19" s="39"/>
      <c r="T19" s="44"/>
      <c r="U19" s="37" t="s">
        <v>91</v>
      </c>
      <c r="V19" s="37">
        <v>940</v>
      </c>
      <c r="W19" s="37" t="s">
        <v>79</v>
      </c>
      <c r="X19" s="37" t="s">
        <v>92</v>
      </c>
      <c r="Y19" s="37" t="s">
        <v>78</v>
      </c>
      <c r="Z19" s="38" t="s">
        <v>78</v>
      </c>
      <c r="AA19" s="63" t="s">
        <v>157</v>
      </c>
      <c r="AB19" s="40" t="s">
        <v>158</v>
      </c>
      <c r="AC19" s="49" t="s">
        <v>149</v>
      </c>
    </row>
    <row r="20" s="3" customFormat="1" ht="71.25" spans="1:29">
      <c r="A20" s="61">
        <v>20</v>
      </c>
      <c r="B20" s="62" t="s">
        <v>159</v>
      </c>
      <c r="C20" s="62"/>
      <c r="D20" s="62" t="s">
        <v>160</v>
      </c>
      <c r="E20" s="62" t="s">
        <v>86</v>
      </c>
      <c r="F20" s="39" t="s">
        <v>144</v>
      </c>
      <c r="G20" s="62" t="s">
        <v>145</v>
      </c>
      <c r="H20" s="39" t="s">
        <v>39</v>
      </c>
      <c r="I20" s="62" t="s">
        <v>161</v>
      </c>
      <c r="J20" s="35">
        <v>1050</v>
      </c>
      <c r="K20" s="35">
        <f t="shared" si="1"/>
        <v>0</v>
      </c>
      <c r="L20" s="39"/>
      <c r="M20" s="39"/>
      <c r="N20" s="39"/>
      <c r="O20" s="44"/>
      <c r="P20" s="44"/>
      <c r="Q20" s="44"/>
      <c r="R20" s="44"/>
      <c r="S20" s="39"/>
      <c r="T20" s="44"/>
      <c r="U20" s="37" t="s">
        <v>91</v>
      </c>
      <c r="V20" s="37">
        <v>2540</v>
      </c>
      <c r="W20" s="37" t="s">
        <v>79</v>
      </c>
      <c r="X20" s="37" t="s">
        <v>92</v>
      </c>
      <c r="Y20" s="37" t="s">
        <v>78</v>
      </c>
      <c r="Z20" s="38" t="s">
        <v>78</v>
      </c>
      <c r="AA20" s="63" t="s">
        <v>162</v>
      </c>
      <c r="AB20" s="40" t="s">
        <v>163</v>
      </c>
      <c r="AC20" s="49" t="s">
        <v>149</v>
      </c>
    </row>
    <row r="21" s="3" customFormat="1" ht="71.25" spans="1:29">
      <c r="A21" s="61">
        <v>21</v>
      </c>
      <c r="B21" s="62" t="s">
        <v>164</v>
      </c>
      <c r="C21" s="62"/>
      <c r="D21" s="62" t="s">
        <v>165</v>
      </c>
      <c r="E21" s="62" t="s">
        <v>86</v>
      </c>
      <c r="F21" s="39" t="s">
        <v>144</v>
      </c>
      <c r="G21" s="62" t="s">
        <v>145</v>
      </c>
      <c r="H21" s="39" t="s">
        <v>39</v>
      </c>
      <c r="I21" s="62" t="s">
        <v>166</v>
      </c>
      <c r="J21" s="35">
        <v>80</v>
      </c>
      <c r="K21" s="35">
        <f t="shared" si="1"/>
        <v>0</v>
      </c>
      <c r="L21" s="39"/>
      <c r="M21" s="39"/>
      <c r="N21" s="39"/>
      <c r="O21" s="44"/>
      <c r="P21" s="44"/>
      <c r="Q21" s="44"/>
      <c r="R21" s="44"/>
      <c r="S21" s="39"/>
      <c r="T21" s="44"/>
      <c r="U21" s="37" t="s">
        <v>91</v>
      </c>
      <c r="V21" s="37">
        <v>280</v>
      </c>
      <c r="W21" s="37" t="s">
        <v>79</v>
      </c>
      <c r="X21" s="37" t="s">
        <v>92</v>
      </c>
      <c r="Y21" s="37" t="s">
        <v>78</v>
      </c>
      <c r="Z21" s="38" t="s">
        <v>78</v>
      </c>
      <c r="AA21" s="63" t="s">
        <v>167</v>
      </c>
      <c r="AB21" s="40" t="s">
        <v>168</v>
      </c>
      <c r="AC21" s="49" t="s">
        <v>149</v>
      </c>
    </row>
    <row r="22" s="3" customFormat="1" ht="71.25" spans="1:29">
      <c r="A22" s="61">
        <v>22</v>
      </c>
      <c r="B22" s="62" t="s">
        <v>169</v>
      </c>
      <c r="C22" s="62"/>
      <c r="D22" s="62" t="s">
        <v>170</v>
      </c>
      <c r="E22" s="62" t="s">
        <v>86</v>
      </c>
      <c r="F22" s="39" t="s">
        <v>144</v>
      </c>
      <c r="G22" s="62" t="s">
        <v>145</v>
      </c>
      <c r="H22" s="39" t="s">
        <v>39</v>
      </c>
      <c r="I22" s="62" t="s">
        <v>171</v>
      </c>
      <c r="J22" s="35">
        <v>1900</v>
      </c>
      <c r="K22" s="35">
        <f t="shared" si="1"/>
        <v>0</v>
      </c>
      <c r="L22" s="39"/>
      <c r="M22" s="39"/>
      <c r="N22" s="39"/>
      <c r="O22" s="44"/>
      <c r="P22" s="44"/>
      <c r="Q22" s="44"/>
      <c r="R22" s="44"/>
      <c r="S22" s="39"/>
      <c r="T22" s="44"/>
      <c r="U22" s="37" t="s">
        <v>91</v>
      </c>
      <c r="V22" s="37">
        <v>5240</v>
      </c>
      <c r="W22" s="37" t="s">
        <v>79</v>
      </c>
      <c r="X22" s="37" t="s">
        <v>92</v>
      </c>
      <c r="Y22" s="37" t="s">
        <v>78</v>
      </c>
      <c r="Z22" s="38" t="s">
        <v>78</v>
      </c>
      <c r="AA22" s="63" t="s">
        <v>172</v>
      </c>
      <c r="AB22" s="40" t="s">
        <v>127</v>
      </c>
      <c r="AC22" s="49" t="s">
        <v>149</v>
      </c>
    </row>
    <row r="23" s="3" customFormat="1" ht="71.25" spans="1:29">
      <c r="A23" s="61">
        <v>23</v>
      </c>
      <c r="B23" s="62" t="s">
        <v>173</v>
      </c>
      <c r="C23" s="62"/>
      <c r="D23" s="62" t="s">
        <v>174</v>
      </c>
      <c r="E23" s="62" t="s">
        <v>86</v>
      </c>
      <c r="F23" s="39" t="s">
        <v>144</v>
      </c>
      <c r="G23" s="62" t="s">
        <v>145</v>
      </c>
      <c r="H23" s="39" t="s">
        <v>39</v>
      </c>
      <c r="I23" s="62" t="s">
        <v>175</v>
      </c>
      <c r="J23" s="35">
        <v>400</v>
      </c>
      <c r="K23" s="35">
        <f t="shared" si="1"/>
        <v>0</v>
      </c>
      <c r="L23" s="39"/>
      <c r="M23" s="39"/>
      <c r="N23" s="39"/>
      <c r="O23" s="44"/>
      <c r="P23" s="44"/>
      <c r="Q23" s="44"/>
      <c r="R23" s="44"/>
      <c r="S23" s="39"/>
      <c r="T23" s="44"/>
      <c r="U23" s="37" t="s">
        <v>91</v>
      </c>
      <c r="V23" s="37">
        <v>810</v>
      </c>
      <c r="W23" s="37" t="s">
        <v>79</v>
      </c>
      <c r="X23" s="37" t="s">
        <v>92</v>
      </c>
      <c r="Y23" s="37" t="s">
        <v>78</v>
      </c>
      <c r="Z23" s="38" t="s">
        <v>78</v>
      </c>
      <c r="AA23" s="63" t="s">
        <v>176</v>
      </c>
      <c r="AB23" s="40" t="s">
        <v>177</v>
      </c>
      <c r="AC23" s="49" t="s">
        <v>149</v>
      </c>
    </row>
    <row r="24" s="3" customFormat="1" ht="71.25" spans="1:29">
      <c r="A24" s="61">
        <v>24</v>
      </c>
      <c r="B24" s="62" t="s">
        <v>178</v>
      </c>
      <c r="C24" s="62"/>
      <c r="D24" s="62" t="s">
        <v>179</v>
      </c>
      <c r="E24" s="62" t="s">
        <v>86</v>
      </c>
      <c r="F24" s="39" t="s">
        <v>144</v>
      </c>
      <c r="G24" s="62" t="s">
        <v>145</v>
      </c>
      <c r="H24" s="39" t="s">
        <v>39</v>
      </c>
      <c r="I24" s="62" t="s">
        <v>180</v>
      </c>
      <c r="J24" s="35">
        <v>1200</v>
      </c>
      <c r="K24" s="35">
        <f t="shared" si="1"/>
        <v>0</v>
      </c>
      <c r="L24" s="39"/>
      <c r="M24" s="39"/>
      <c r="N24" s="39"/>
      <c r="O24" s="44"/>
      <c r="P24" s="44"/>
      <c r="Q24" s="44"/>
      <c r="R24" s="44"/>
      <c r="S24" s="39"/>
      <c r="T24" s="44"/>
      <c r="U24" s="37" t="s">
        <v>91</v>
      </c>
      <c r="V24" s="37">
        <v>2200</v>
      </c>
      <c r="W24" s="37" t="s">
        <v>79</v>
      </c>
      <c r="X24" s="37" t="s">
        <v>92</v>
      </c>
      <c r="Y24" s="37" t="s">
        <v>78</v>
      </c>
      <c r="Z24" s="38" t="s">
        <v>78</v>
      </c>
      <c r="AA24" s="63" t="s">
        <v>181</v>
      </c>
      <c r="AB24" s="40" t="s">
        <v>182</v>
      </c>
      <c r="AC24" s="49" t="s">
        <v>149</v>
      </c>
    </row>
    <row r="25" s="3" customFormat="1" ht="71.25" spans="1:29">
      <c r="A25" s="61">
        <v>25</v>
      </c>
      <c r="B25" s="62" t="s">
        <v>183</v>
      </c>
      <c r="C25" s="62"/>
      <c r="D25" s="62" t="s">
        <v>184</v>
      </c>
      <c r="E25" s="62" t="s">
        <v>86</v>
      </c>
      <c r="F25" s="39" t="s">
        <v>144</v>
      </c>
      <c r="G25" s="62" t="s">
        <v>145</v>
      </c>
      <c r="H25" s="39" t="s">
        <v>39</v>
      </c>
      <c r="I25" s="62" t="s">
        <v>185</v>
      </c>
      <c r="J25" s="35">
        <v>1000</v>
      </c>
      <c r="K25" s="35">
        <f t="shared" si="1"/>
        <v>0</v>
      </c>
      <c r="L25" s="39"/>
      <c r="M25" s="39"/>
      <c r="N25" s="39"/>
      <c r="O25" s="44"/>
      <c r="P25" s="44"/>
      <c r="Q25" s="44"/>
      <c r="R25" s="44"/>
      <c r="S25" s="39"/>
      <c r="T25" s="44"/>
      <c r="U25" s="37" t="s">
        <v>91</v>
      </c>
      <c r="V25" s="37">
        <v>2500</v>
      </c>
      <c r="W25" s="37" t="s">
        <v>79</v>
      </c>
      <c r="X25" s="37" t="s">
        <v>92</v>
      </c>
      <c r="Y25" s="37" t="s">
        <v>78</v>
      </c>
      <c r="Z25" s="38" t="s">
        <v>78</v>
      </c>
      <c r="AA25" s="63" t="s">
        <v>186</v>
      </c>
      <c r="AB25" s="40" t="s">
        <v>187</v>
      </c>
      <c r="AC25" s="49" t="s">
        <v>149</v>
      </c>
    </row>
    <row r="26" s="3" customFormat="1" ht="71.25" spans="1:29">
      <c r="A26" s="61">
        <v>26</v>
      </c>
      <c r="B26" s="62" t="s">
        <v>188</v>
      </c>
      <c r="C26" s="62"/>
      <c r="D26" s="62" t="s">
        <v>189</v>
      </c>
      <c r="E26" s="62" t="s">
        <v>86</v>
      </c>
      <c r="F26" s="39" t="s">
        <v>144</v>
      </c>
      <c r="G26" s="62" t="s">
        <v>145</v>
      </c>
      <c r="H26" s="39" t="s">
        <v>39</v>
      </c>
      <c r="I26" s="62" t="s">
        <v>190</v>
      </c>
      <c r="J26" s="35">
        <v>1400</v>
      </c>
      <c r="K26" s="35">
        <f t="shared" si="1"/>
        <v>0</v>
      </c>
      <c r="L26" s="39"/>
      <c r="M26" s="39"/>
      <c r="N26" s="39"/>
      <c r="O26" s="44"/>
      <c r="P26" s="44"/>
      <c r="Q26" s="44"/>
      <c r="R26" s="44"/>
      <c r="S26" s="39"/>
      <c r="T26" s="44"/>
      <c r="U26" s="37" t="s">
        <v>91</v>
      </c>
      <c r="V26" s="37">
        <v>3470</v>
      </c>
      <c r="W26" s="37" t="s">
        <v>79</v>
      </c>
      <c r="X26" s="37" t="s">
        <v>92</v>
      </c>
      <c r="Y26" s="37" t="s">
        <v>78</v>
      </c>
      <c r="Z26" s="38" t="s">
        <v>78</v>
      </c>
      <c r="AA26" s="63" t="s">
        <v>191</v>
      </c>
      <c r="AB26" s="40" t="s">
        <v>98</v>
      </c>
      <c r="AC26" s="49" t="s">
        <v>149</v>
      </c>
    </row>
    <row r="27" s="3" customFormat="1" ht="71.25" spans="1:29">
      <c r="A27" s="61">
        <v>27</v>
      </c>
      <c r="B27" s="62" t="s">
        <v>192</v>
      </c>
      <c r="C27" s="62"/>
      <c r="D27" s="62" t="s">
        <v>193</v>
      </c>
      <c r="E27" s="62" t="s">
        <v>86</v>
      </c>
      <c r="F27" s="39" t="s">
        <v>144</v>
      </c>
      <c r="G27" s="62" t="s">
        <v>145</v>
      </c>
      <c r="H27" s="39" t="s">
        <v>39</v>
      </c>
      <c r="I27" s="62" t="s">
        <v>194</v>
      </c>
      <c r="J27" s="35">
        <v>80</v>
      </c>
      <c r="K27" s="35">
        <f t="shared" si="1"/>
        <v>0</v>
      </c>
      <c r="L27" s="39"/>
      <c r="M27" s="39"/>
      <c r="N27" s="39"/>
      <c r="O27" s="44"/>
      <c r="P27" s="44"/>
      <c r="Q27" s="44"/>
      <c r="R27" s="44"/>
      <c r="S27" s="39"/>
      <c r="T27" s="44"/>
      <c r="U27" s="37" t="s">
        <v>91</v>
      </c>
      <c r="V27" s="37">
        <v>95</v>
      </c>
      <c r="W27" s="37" t="s">
        <v>79</v>
      </c>
      <c r="X27" s="37" t="s">
        <v>92</v>
      </c>
      <c r="Y27" s="37" t="s">
        <v>78</v>
      </c>
      <c r="Z27" s="38" t="s">
        <v>78</v>
      </c>
      <c r="AA27" s="63" t="s">
        <v>195</v>
      </c>
      <c r="AB27" s="40" t="s">
        <v>196</v>
      </c>
      <c r="AC27" s="49" t="s">
        <v>149</v>
      </c>
    </row>
    <row r="28" s="3" customFormat="1" ht="71.25" spans="1:29">
      <c r="A28" s="61">
        <v>28</v>
      </c>
      <c r="B28" s="62" t="s">
        <v>197</v>
      </c>
      <c r="C28" s="62"/>
      <c r="D28" s="62" t="s">
        <v>198</v>
      </c>
      <c r="E28" s="62" t="s">
        <v>86</v>
      </c>
      <c r="F28" s="39" t="s">
        <v>144</v>
      </c>
      <c r="G28" s="62" t="s">
        <v>145</v>
      </c>
      <c r="H28" s="39" t="s">
        <v>39</v>
      </c>
      <c r="I28" s="62" t="s">
        <v>199</v>
      </c>
      <c r="J28" s="35">
        <v>700</v>
      </c>
      <c r="K28" s="35">
        <f t="shared" si="1"/>
        <v>0</v>
      </c>
      <c r="L28" s="39"/>
      <c r="M28" s="39"/>
      <c r="N28" s="39"/>
      <c r="O28" s="44"/>
      <c r="P28" s="44"/>
      <c r="Q28" s="44"/>
      <c r="R28" s="44"/>
      <c r="S28" s="39"/>
      <c r="T28" s="44"/>
      <c r="U28" s="37" t="s">
        <v>91</v>
      </c>
      <c r="V28" s="37">
        <v>1275</v>
      </c>
      <c r="W28" s="37" t="s">
        <v>79</v>
      </c>
      <c r="X28" s="37" t="s">
        <v>92</v>
      </c>
      <c r="Y28" s="37" t="s">
        <v>78</v>
      </c>
      <c r="Z28" s="38" t="s">
        <v>78</v>
      </c>
      <c r="AA28" s="63" t="s">
        <v>200</v>
      </c>
      <c r="AB28" s="40" t="s">
        <v>201</v>
      </c>
      <c r="AC28" s="49" t="s">
        <v>149</v>
      </c>
    </row>
    <row r="29" s="3" customFormat="1" ht="71.25" spans="1:29">
      <c r="A29" s="61">
        <v>29</v>
      </c>
      <c r="B29" s="62" t="s">
        <v>202</v>
      </c>
      <c r="C29" s="62"/>
      <c r="D29" s="62" t="s">
        <v>203</v>
      </c>
      <c r="E29" s="62" t="s">
        <v>86</v>
      </c>
      <c r="F29" s="39" t="s">
        <v>144</v>
      </c>
      <c r="G29" s="62" t="s">
        <v>145</v>
      </c>
      <c r="H29" s="39" t="s">
        <v>39</v>
      </c>
      <c r="I29" s="62" t="s">
        <v>204</v>
      </c>
      <c r="J29" s="35">
        <v>90</v>
      </c>
      <c r="K29" s="35">
        <f t="shared" si="1"/>
        <v>0</v>
      </c>
      <c r="L29" s="39"/>
      <c r="M29" s="39"/>
      <c r="N29" s="39"/>
      <c r="O29" s="44"/>
      <c r="P29" s="44"/>
      <c r="Q29" s="44"/>
      <c r="R29" s="44"/>
      <c r="S29" s="39"/>
      <c r="T29" s="44"/>
      <c r="U29" s="37" t="s">
        <v>91</v>
      </c>
      <c r="V29" s="37">
        <v>180</v>
      </c>
      <c r="W29" s="37" t="s">
        <v>79</v>
      </c>
      <c r="X29" s="37" t="s">
        <v>92</v>
      </c>
      <c r="Y29" s="37" t="s">
        <v>78</v>
      </c>
      <c r="Z29" s="38" t="s">
        <v>78</v>
      </c>
      <c r="AA29" s="63" t="s">
        <v>205</v>
      </c>
      <c r="AB29" s="40" t="s">
        <v>206</v>
      </c>
      <c r="AC29" s="49" t="s">
        <v>149</v>
      </c>
    </row>
    <row r="30" s="3" customFormat="1" ht="71.25" spans="1:29">
      <c r="A30" s="61">
        <v>30</v>
      </c>
      <c r="B30" s="62" t="s">
        <v>207</v>
      </c>
      <c r="C30" s="62"/>
      <c r="D30" s="62" t="s">
        <v>208</v>
      </c>
      <c r="E30" s="62" t="s">
        <v>86</v>
      </c>
      <c r="F30" s="39" t="s">
        <v>144</v>
      </c>
      <c r="G30" s="62" t="s">
        <v>145</v>
      </c>
      <c r="H30" s="39" t="s">
        <v>39</v>
      </c>
      <c r="I30" s="62" t="s">
        <v>209</v>
      </c>
      <c r="J30" s="35">
        <v>800</v>
      </c>
      <c r="K30" s="35">
        <f t="shared" si="1"/>
        <v>0</v>
      </c>
      <c r="L30" s="39"/>
      <c r="M30" s="39"/>
      <c r="N30" s="39"/>
      <c r="O30" s="44"/>
      <c r="P30" s="44"/>
      <c r="Q30" s="44"/>
      <c r="R30" s="44"/>
      <c r="S30" s="39"/>
      <c r="T30" s="44"/>
      <c r="U30" s="37" t="s">
        <v>91</v>
      </c>
      <c r="V30" s="37">
        <v>1850</v>
      </c>
      <c r="W30" s="37" t="s">
        <v>79</v>
      </c>
      <c r="X30" s="37" t="s">
        <v>92</v>
      </c>
      <c r="Y30" s="37" t="s">
        <v>78</v>
      </c>
      <c r="Z30" s="38" t="s">
        <v>78</v>
      </c>
      <c r="AA30" s="63" t="s">
        <v>210</v>
      </c>
      <c r="AB30" s="40" t="s">
        <v>211</v>
      </c>
      <c r="AC30" s="49" t="s">
        <v>149</v>
      </c>
    </row>
    <row r="31" s="3" customFormat="1" ht="71.25" spans="1:29">
      <c r="A31" s="61">
        <v>31</v>
      </c>
      <c r="B31" s="62" t="s">
        <v>212</v>
      </c>
      <c r="C31" s="62"/>
      <c r="D31" s="62" t="s">
        <v>213</v>
      </c>
      <c r="E31" s="62" t="s">
        <v>86</v>
      </c>
      <c r="F31" s="39" t="s">
        <v>144</v>
      </c>
      <c r="G31" s="62" t="s">
        <v>145</v>
      </c>
      <c r="H31" s="39" t="s">
        <v>39</v>
      </c>
      <c r="I31" s="62" t="s">
        <v>214</v>
      </c>
      <c r="J31" s="35">
        <v>1800</v>
      </c>
      <c r="K31" s="35">
        <f t="shared" si="1"/>
        <v>0</v>
      </c>
      <c r="L31" s="39"/>
      <c r="M31" s="39"/>
      <c r="N31" s="39"/>
      <c r="O31" s="44"/>
      <c r="P31" s="44"/>
      <c r="Q31" s="44"/>
      <c r="R31" s="44"/>
      <c r="S31" s="39"/>
      <c r="T31" s="44"/>
      <c r="U31" s="37" t="s">
        <v>91</v>
      </c>
      <c r="V31" s="37">
        <v>4700</v>
      </c>
      <c r="W31" s="37" t="s">
        <v>79</v>
      </c>
      <c r="X31" s="37" t="s">
        <v>92</v>
      </c>
      <c r="Y31" s="37" t="s">
        <v>78</v>
      </c>
      <c r="Z31" s="38" t="s">
        <v>78</v>
      </c>
      <c r="AA31" s="63" t="s">
        <v>215</v>
      </c>
      <c r="AB31" s="40" t="s">
        <v>216</v>
      </c>
      <c r="AC31" s="49" t="s">
        <v>149</v>
      </c>
    </row>
    <row r="32" s="3" customFormat="1" ht="42.75" spans="1:29">
      <c r="A32" s="61">
        <v>11</v>
      </c>
      <c r="B32" s="62" t="s">
        <v>217</v>
      </c>
      <c r="C32" s="62"/>
      <c r="D32" s="62" t="s">
        <v>218</v>
      </c>
      <c r="E32" s="62" t="s">
        <v>219</v>
      </c>
      <c r="F32" s="39" t="s">
        <v>220</v>
      </c>
      <c r="G32" s="62" t="s">
        <v>220</v>
      </c>
      <c r="H32" s="39" t="s">
        <v>39</v>
      </c>
      <c r="I32" s="62" t="s">
        <v>221</v>
      </c>
      <c r="J32" s="39">
        <v>6300</v>
      </c>
      <c r="K32" s="35">
        <f t="shared" si="1"/>
        <v>6300</v>
      </c>
      <c r="L32" s="39">
        <v>6300</v>
      </c>
      <c r="M32" s="39">
        <v>0</v>
      </c>
      <c r="N32" s="39"/>
      <c r="O32" s="44"/>
      <c r="P32" s="44"/>
      <c r="Q32" s="44"/>
      <c r="R32" s="44"/>
      <c r="S32" s="39"/>
      <c r="T32" s="44">
        <f t="shared" ref="T32:T54" si="2">J32-L32-M32</f>
        <v>0</v>
      </c>
      <c r="U32" s="63" t="s">
        <v>222</v>
      </c>
      <c r="V32" s="37">
        <v>3000</v>
      </c>
      <c r="W32" s="37" t="s">
        <v>79</v>
      </c>
      <c r="X32" s="37"/>
      <c r="Y32" s="37" t="s">
        <v>78</v>
      </c>
      <c r="Z32" s="37" t="s">
        <v>78</v>
      </c>
      <c r="AA32" s="38" t="s">
        <v>223</v>
      </c>
      <c r="AB32" s="63" t="s">
        <v>224</v>
      </c>
      <c r="AC32" s="40" t="s">
        <v>149</v>
      </c>
    </row>
    <row r="33" s="3" customFormat="1" ht="85.5" spans="1:29">
      <c r="A33" s="61">
        <v>12</v>
      </c>
      <c r="B33" s="62" t="s">
        <v>225</v>
      </c>
      <c r="C33" s="62"/>
      <c r="D33" s="62" t="s">
        <v>226</v>
      </c>
      <c r="E33" s="62" t="s">
        <v>219</v>
      </c>
      <c r="F33" s="39" t="s">
        <v>227</v>
      </c>
      <c r="G33" s="62" t="s">
        <v>228</v>
      </c>
      <c r="H33" s="39" t="s">
        <v>39</v>
      </c>
      <c r="I33" s="62" t="s">
        <v>229</v>
      </c>
      <c r="J33" s="39">
        <v>100</v>
      </c>
      <c r="K33" s="35">
        <f t="shared" si="1"/>
        <v>0</v>
      </c>
      <c r="L33" s="39"/>
      <c r="M33" s="39"/>
      <c r="N33" s="39"/>
      <c r="O33" s="44"/>
      <c r="P33" s="44"/>
      <c r="Q33" s="44"/>
      <c r="R33" s="44"/>
      <c r="S33" s="39"/>
      <c r="T33" s="44">
        <f t="shared" si="2"/>
        <v>100</v>
      </c>
      <c r="U33" s="63" t="s">
        <v>222</v>
      </c>
      <c r="V33" s="37">
        <v>750</v>
      </c>
      <c r="W33" s="37" t="s">
        <v>79</v>
      </c>
      <c r="X33" s="37"/>
      <c r="Y33" s="37" t="s">
        <v>78</v>
      </c>
      <c r="Z33" s="37" t="s">
        <v>78</v>
      </c>
      <c r="AA33" s="38" t="s">
        <v>230</v>
      </c>
      <c r="AB33" s="63" t="s">
        <v>231</v>
      </c>
      <c r="AC33" s="40" t="s">
        <v>149</v>
      </c>
    </row>
    <row r="34" s="3" customFormat="1" ht="71.25" spans="1:29">
      <c r="A34" s="61">
        <v>13</v>
      </c>
      <c r="B34" s="62" t="s">
        <v>232</v>
      </c>
      <c r="C34" s="62"/>
      <c r="D34" s="62" t="s">
        <v>233</v>
      </c>
      <c r="E34" s="62" t="s">
        <v>219</v>
      </c>
      <c r="F34" s="39" t="s">
        <v>234</v>
      </c>
      <c r="G34" s="62" t="s">
        <v>235</v>
      </c>
      <c r="H34" s="39" t="s">
        <v>39</v>
      </c>
      <c r="I34" s="62" t="s">
        <v>236</v>
      </c>
      <c r="J34" s="39">
        <v>700</v>
      </c>
      <c r="K34" s="35">
        <f t="shared" si="1"/>
        <v>685</v>
      </c>
      <c r="L34" s="39">
        <v>240</v>
      </c>
      <c r="M34" s="39">
        <v>445</v>
      </c>
      <c r="N34" s="39"/>
      <c r="O34" s="44"/>
      <c r="P34" s="44"/>
      <c r="Q34" s="44"/>
      <c r="R34" s="44"/>
      <c r="S34" s="39">
        <v>15</v>
      </c>
      <c r="T34" s="44"/>
      <c r="U34" s="63" t="s">
        <v>222</v>
      </c>
      <c r="V34" s="37">
        <v>6450</v>
      </c>
      <c r="W34" s="37" t="s">
        <v>79</v>
      </c>
      <c r="X34" s="37"/>
      <c r="Y34" s="37" t="s">
        <v>78</v>
      </c>
      <c r="Z34" s="37" t="s">
        <v>78</v>
      </c>
      <c r="AA34" s="38" t="s">
        <v>237</v>
      </c>
      <c r="AB34" s="63" t="s">
        <v>224</v>
      </c>
      <c r="AC34" s="40" t="s">
        <v>149</v>
      </c>
    </row>
    <row r="35" s="3" customFormat="1" ht="42.75" spans="1:29">
      <c r="A35" s="61">
        <v>14</v>
      </c>
      <c r="B35" s="62" t="s">
        <v>238</v>
      </c>
      <c r="C35" s="62"/>
      <c r="D35" s="62" t="s">
        <v>239</v>
      </c>
      <c r="E35" s="62" t="s">
        <v>219</v>
      </c>
      <c r="F35" s="39" t="s">
        <v>220</v>
      </c>
      <c r="G35" s="62" t="s">
        <v>220</v>
      </c>
      <c r="H35" s="39" t="s">
        <v>39</v>
      </c>
      <c r="I35" s="62" t="s">
        <v>240</v>
      </c>
      <c r="J35" s="39">
        <v>1608</v>
      </c>
      <c r="K35" s="35">
        <f t="shared" si="1"/>
        <v>1608</v>
      </c>
      <c r="L35" s="39">
        <v>0</v>
      </c>
      <c r="M35" s="39">
        <v>1608</v>
      </c>
      <c r="N35" s="39"/>
      <c r="O35" s="44"/>
      <c r="P35" s="44"/>
      <c r="Q35" s="44"/>
      <c r="R35" s="44"/>
      <c r="S35" s="39"/>
      <c r="T35" s="44">
        <f t="shared" si="2"/>
        <v>0</v>
      </c>
      <c r="U35" s="63" t="s">
        <v>222</v>
      </c>
      <c r="V35" s="37">
        <v>1340</v>
      </c>
      <c r="W35" s="37" t="s">
        <v>78</v>
      </c>
      <c r="X35" s="37"/>
      <c r="Y35" s="37" t="s">
        <v>78</v>
      </c>
      <c r="Z35" s="37" t="s">
        <v>78</v>
      </c>
      <c r="AA35" s="38" t="s">
        <v>241</v>
      </c>
      <c r="AB35" s="63" t="s">
        <v>242</v>
      </c>
      <c r="AC35" s="40" t="s">
        <v>149</v>
      </c>
    </row>
    <row r="36" s="3" customFormat="1" ht="67.5" spans="1:29">
      <c r="A36" s="61">
        <v>15</v>
      </c>
      <c r="B36" s="62" t="s">
        <v>243</v>
      </c>
      <c r="C36" s="62"/>
      <c r="D36" s="62" t="s">
        <v>244</v>
      </c>
      <c r="E36" s="62" t="s">
        <v>86</v>
      </c>
      <c r="F36" s="39" t="s">
        <v>245</v>
      </c>
      <c r="G36" s="62" t="s">
        <v>246</v>
      </c>
      <c r="H36" s="39" t="s">
        <v>39</v>
      </c>
      <c r="I36" s="62" t="s">
        <v>247</v>
      </c>
      <c r="J36" s="39">
        <v>1500</v>
      </c>
      <c r="K36" s="35">
        <f t="shared" si="1"/>
        <v>1480</v>
      </c>
      <c r="L36" s="39">
        <v>1480</v>
      </c>
      <c r="M36" s="39">
        <v>0</v>
      </c>
      <c r="N36" s="39"/>
      <c r="O36" s="44"/>
      <c r="P36" s="44"/>
      <c r="Q36" s="44"/>
      <c r="R36" s="44"/>
      <c r="S36" s="39">
        <v>20</v>
      </c>
      <c r="T36" s="44"/>
      <c r="U36" s="63" t="s">
        <v>77</v>
      </c>
      <c r="V36" s="37">
        <v>10000</v>
      </c>
      <c r="W36" s="37" t="s">
        <v>78</v>
      </c>
      <c r="X36" s="37" t="s">
        <v>17</v>
      </c>
      <c r="Y36" s="37" t="s">
        <v>78</v>
      </c>
      <c r="Z36" s="37" t="s">
        <v>78</v>
      </c>
      <c r="AA36" s="38" t="s">
        <v>248</v>
      </c>
      <c r="AB36" s="63" t="s">
        <v>249</v>
      </c>
      <c r="AC36" s="40" t="s">
        <v>250</v>
      </c>
    </row>
    <row r="37" s="3" customFormat="1" ht="57" spans="1:29">
      <c r="A37" s="61">
        <v>16</v>
      </c>
      <c r="B37" s="62" t="s">
        <v>251</v>
      </c>
      <c r="C37" s="62"/>
      <c r="D37" s="62" t="s">
        <v>252</v>
      </c>
      <c r="E37" s="62" t="s">
        <v>253</v>
      </c>
      <c r="F37" s="39" t="s">
        <v>254</v>
      </c>
      <c r="G37" s="62" t="s">
        <v>255</v>
      </c>
      <c r="H37" s="39" t="s">
        <v>39</v>
      </c>
      <c r="I37" s="62" t="s">
        <v>256</v>
      </c>
      <c r="J37" s="39">
        <v>1920</v>
      </c>
      <c r="K37" s="35">
        <f t="shared" si="1"/>
        <v>1920</v>
      </c>
      <c r="L37" s="39">
        <v>1920</v>
      </c>
      <c r="M37" s="39">
        <v>0</v>
      </c>
      <c r="N37" s="39"/>
      <c r="O37" s="44"/>
      <c r="P37" s="44"/>
      <c r="Q37" s="44"/>
      <c r="R37" s="44"/>
      <c r="S37" s="39"/>
      <c r="T37" s="44">
        <f t="shared" si="2"/>
        <v>0</v>
      </c>
      <c r="U37" s="63" t="s">
        <v>77</v>
      </c>
      <c r="V37" s="37">
        <v>6400</v>
      </c>
      <c r="W37" s="37" t="s">
        <v>78</v>
      </c>
      <c r="X37" s="37"/>
      <c r="Y37" s="37" t="s">
        <v>78</v>
      </c>
      <c r="Z37" s="37" t="s">
        <v>78</v>
      </c>
      <c r="AA37" s="38" t="s">
        <v>257</v>
      </c>
      <c r="AB37" s="63" t="s">
        <v>258</v>
      </c>
      <c r="AC37" s="40" t="s">
        <v>149</v>
      </c>
    </row>
    <row r="38" s="3" customFormat="1" ht="42.75" spans="1:29">
      <c r="A38" s="61">
        <v>17</v>
      </c>
      <c r="B38" s="62" t="s">
        <v>259</v>
      </c>
      <c r="C38" s="62"/>
      <c r="D38" s="62" t="s">
        <v>260</v>
      </c>
      <c r="E38" s="62" t="s">
        <v>17</v>
      </c>
      <c r="F38" s="39" t="s">
        <v>261</v>
      </c>
      <c r="G38" s="62" t="s">
        <v>261</v>
      </c>
      <c r="H38" s="39" t="s">
        <v>39</v>
      </c>
      <c r="I38" s="62" t="s">
        <v>262</v>
      </c>
      <c r="J38" s="39">
        <v>200</v>
      </c>
      <c r="K38" s="35">
        <f t="shared" si="1"/>
        <v>200</v>
      </c>
      <c r="L38" s="39">
        <v>200</v>
      </c>
      <c r="M38" s="39">
        <v>0</v>
      </c>
      <c r="N38" s="39"/>
      <c r="O38" s="44"/>
      <c r="P38" s="44"/>
      <c r="Q38" s="44"/>
      <c r="R38" s="44"/>
      <c r="S38" s="39"/>
      <c r="T38" s="44">
        <f t="shared" si="2"/>
        <v>0</v>
      </c>
      <c r="U38" s="63" t="s">
        <v>77</v>
      </c>
      <c r="V38" s="37" t="s">
        <v>263</v>
      </c>
      <c r="W38" s="37" t="s">
        <v>78</v>
      </c>
      <c r="X38" s="37"/>
      <c r="Y38" s="37" t="s">
        <v>78</v>
      </c>
      <c r="Z38" s="37" t="s">
        <v>78</v>
      </c>
      <c r="AA38" s="38" t="s">
        <v>264</v>
      </c>
      <c r="AB38" s="63" t="s">
        <v>249</v>
      </c>
      <c r="AC38" s="40" t="s">
        <v>250</v>
      </c>
    </row>
    <row r="39" s="3" customFormat="1" ht="42.75" spans="1:29">
      <c r="A39" s="61">
        <v>18</v>
      </c>
      <c r="B39" s="62" t="s">
        <v>265</v>
      </c>
      <c r="C39" s="62"/>
      <c r="D39" s="62" t="s">
        <v>266</v>
      </c>
      <c r="E39" s="62" t="s">
        <v>86</v>
      </c>
      <c r="F39" s="39" t="s">
        <v>120</v>
      </c>
      <c r="G39" s="62" t="s">
        <v>267</v>
      </c>
      <c r="H39" s="39" t="s">
        <v>39</v>
      </c>
      <c r="I39" s="62" t="s">
        <v>268</v>
      </c>
      <c r="J39" s="39">
        <v>53</v>
      </c>
      <c r="K39" s="35">
        <f t="shared" si="1"/>
        <v>53</v>
      </c>
      <c r="L39" s="39"/>
      <c r="M39" s="39"/>
      <c r="N39" s="39"/>
      <c r="O39" s="44"/>
      <c r="P39" s="44"/>
      <c r="Q39" s="44">
        <v>53</v>
      </c>
      <c r="R39" s="44"/>
      <c r="S39" s="39"/>
      <c r="T39" s="44"/>
      <c r="U39" s="63" t="s">
        <v>91</v>
      </c>
      <c r="V39" s="37" t="s">
        <v>263</v>
      </c>
      <c r="W39" s="37" t="s">
        <v>78</v>
      </c>
      <c r="X39" s="37" t="s">
        <v>269</v>
      </c>
      <c r="Y39" s="37" t="s">
        <v>79</v>
      </c>
      <c r="Z39" s="37" t="s">
        <v>78</v>
      </c>
      <c r="AA39" s="38" t="s">
        <v>270</v>
      </c>
      <c r="AB39" s="63" t="s">
        <v>249</v>
      </c>
      <c r="AC39" s="40" t="s">
        <v>271</v>
      </c>
    </row>
    <row r="40" s="3" customFormat="1" ht="42.75" spans="1:29">
      <c r="A40" s="61">
        <v>19</v>
      </c>
      <c r="B40" s="62" t="s">
        <v>272</v>
      </c>
      <c r="C40" s="62"/>
      <c r="D40" s="62" t="s">
        <v>273</v>
      </c>
      <c r="E40" s="62" t="s">
        <v>17</v>
      </c>
      <c r="F40" s="39" t="s">
        <v>17</v>
      </c>
      <c r="G40" s="62" t="s">
        <v>274</v>
      </c>
      <c r="H40" s="39" t="s">
        <v>275</v>
      </c>
      <c r="I40" s="62" t="s">
        <v>276</v>
      </c>
      <c r="J40" s="39">
        <v>120</v>
      </c>
      <c r="K40" s="35">
        <f t="shared" ref="K40:K73" si="3">L40+M40+N40+O40+P40+Q40+R40</f>
        <v>120</v>
      </c>
      <c r="L40" s="39"/>
      <c r="M40" s="39"/>
      <c r="N40" s="39"/>
      <c r="O40" s="44"/>
      <c r="P40" s="44">
        <v>120</v>
      </c>
      <c r="Q40" s="44"/>
      <c r="R40" s="44"/>
      <c r="S40" s="39"/>
      <c r="T40" s="44"/>
      <c r="U40" s="63" t="s">
        <v>77</v>
      </c>
      <c r="V40" s="37">
        <v>16000</v>
      </c>
      <c r="W40" s="37" t="s">
        <v>78</v>
      </c>
      <c r="X40" s="37"/>
      <c r="Y40" s="37" t="s">
        <v>78</v>
      </c>
      <c r="Z40" s="37" t="s">
        <v>78</v>
      </c>
      <c r="AA40" s="38" t="s">
        <v>277</v>
      </c>
      <c r="AB40" s="63" t="s">
        <v>278</v>
      </c>
      <c r="AC40" s="40" t="s">
        <v>149</v>
      </c>
    </row>
    <row r="41" s="3" customFormat="1" ht="42.75" spans="1:29">
      <c r="A41" s="61">
        <v>20</v>
      </c>
      <c r="B41" s="62" t="s">
        <v>279</v>
      </c>
      <c r="C41" s="62"/>
      <c r="D41" s="62" t="s">
        <v>280</v>
      </c>
      <c r="E41" s="62" t="s">
        <v>86</v>
      </c>
      <c r="F41" s="39" t="s">
        <v>87</v>
      </c>
      <c r="G41" s="62" t="s">
        <v>88</v>
      </c>
      <c r="H41" s="39" t="s">
        <v>281</v>
      </c>
      <c r="I41" s="62" t="s">
        <v>282</v>
      </c>
      <c r="J41" s="39">
        <v>110</v>
      </c>
      <c r="K41" s="35">
        <f t="shared" si="3"/>
        <v>110</v>
      </c>
      <c r="L41" s="39"/>
      <c r="M41" s="39"/>
      <c r="N41" s="39"/>
      <c r="O41" s="44"/>
      <c r="P41" s="44">
        <v>110</v>
      </c>
      <c r="Q41" s="44"/>
      <c r="R41" s="44"/>
      <c r="S41" s="39"/>
      <c r="T41" s="44"/>
      <c r="U41" s="63" t="s">
        <v>91</v>
      </c>
      <c r="V41" s="37">
        <v>796</v>
      </c>
      <c r="W41" s="37" t="s">
        <v>78</v>
      </c>
      <c r="X41" s="37" t="s">
        <v>100</v>
      </c>
      <c r="Y41" s="37" t="s">
        <v>79</v>
      </c>
      <c r="Z41" s="37" t="s">
        <v>78</v>
      </c>
      <c r="AA41" s="38" t="s">
        <v>283</v>
      </c>
      <c r="AB41" s="63" t="s">
        <v>284</v>
      </c>
      <c r="AC41" s="40" t="s">
        <v>103</v>
      </c>
    </row>
    <row r="42" s="3" customFormat="1" ht="114" spans="1:29">
      <c r="A42" s="61">
        <v>21</v>
      </c>
      <c r="B42" s="62" t="s">
        <v>285</v>
      </c>
      <c r="C42" s="62"/>
      <c r="D42" s="62" t="s">
        <v>286</v>
      </c>
      <c r="E42" s="62" t="s">
        <v>86</v>
      </c>
      <c r="F42" s="39" t="s">
        <v>120</v>
      </c>
      <c r="G42" s="62" t="s">
        <v>121</v>
      </c>
      <c r="H42" s="39" t="s">
        <v>98</v>
      </c>
      <c r="I42" s="62" t="s">
        <v>287</v>
      </c>
      <c r="J42" s="39">
        <v>960</v>
      </c>
      <c r="K42" s="35">
        <f t="shared" si="3"/>
        <v>810</v>
      </c>
      <c r="L42" s="39"/>
      <c r="M42" s="39"/>
      <c r="N42" s="39"/>
      <c r="O42" s="44"/>
      <c r="P42" s="44">
        <v>810</v>
      </c>
      <c r="Q42" s="44"/>
      <c r="R42" s="44"/>
      <c r="S42" s="39"/>
      <c r="T42" s="44"/>
      <c r="U42" s="63" t="s">
        <v>123</v>
      </c>
      <c r="V42" s="37">
        <v>1835</v>
      </c>
      <c r="W42" s="37" t="s">
        <v>78</v>
      </c>
      <c r="X42" s="37" t="s">
        <v>92</v>
      </c>
      <c r="Y42" s="37" t="s">
        <v>79</v>
      </c>
      <c r="Z42" s="37" t="s">
        <v>78</v>
      </c>
      <c r="AA42" s="38" t="s">
        <v>288</v>
      </c>
      <c r="AB42" s="63" t="s">
        <v>289</v>
      </c>
      <c r="AC42" s="40" t="s">
        <v>95</v>
      </c>
    </row>
    <row r="43" s="3" customFormat="1" ht="67.5" spans="1:29">
      <c r="A43" s="61">
        <v>22</v>
      </c>
      <c r="B43" s="62" t="s">
        <v>290</v>
      </c>
      <c r="C43" s="62"/>
      <c r="D43" s="62" t="s">
        <v>291</v>
      </c>
      <c r="E43" s="62" t="s">
        <v>14</v>
      </c>
      <c r="F43" s="39" t="s">
        <v>74</v>
      </c>
      <c r="G43" s="62" t="s">
        <v>292</v>
      </c>
      <c r="H43" s="39" t="s">
        <v>98</v>
      </c>
      <c r="I43" s="62" t="s">
        <v>293</v>
      </c>
      <c r="J43" s="39">
        <v>450</v>
      </c>
      <c r="K43" s="35">
        <f t="shared" si="3"/>
        <v>400</v>
      </c>
      <c r="L43" s="39"/>
      <c r="M43" s="39"/>
      <c r="N43" s="39">
        <v>400</v>
      </c>
      <c r="O43" s="44"/>
      <c r="P43" s="44"/>
      <c r="Q43" s="44"/>
      <c r="R43" s="44"/>
      <c r="S43" s="39">
        <v>50</v>
      </c>
      <c r="T43" s="44"/>
      <c r="U43" s="63" t="s">
        <v>77</v>
      </c>
      <c r="V43" s="37">
        <v>100</v>
      </c>
      <c r="W43" s="37" t="s">
        <v>78</v>
      </c>
      <c r="X43" s="37"/>
      <c r="Y43" s="37" t="s">
        <v>79</v>
      </c>
      <c r="Z43" s="37" t="s">
        <v>79</v>
      </c>
      <c r="AA43" s="38" t="s">
        <v>294</v>
      </c>
      <c r="AB43" s="63" t="s">
        <v>289</v>
      </c>
      <c r="AC43" s="40" t="s">
        <v>295</v>
      </c>
    </row>
    <row r="44" s="3" customFormat="1" ht="81" spans="1:29">
      <c r="A44" s="61">
        <v>23</v>
      </c>
      <c r="B44" s="62" t="s">
        <v>296</v>
      </c>
      <c r="C44" s="62"/>
      <c r="D44" s="62" t="s">
        <v>297</v>
      </c>
      <c r="E44" s="62" t="s">
        <v>14</v>
      </c>
      <c r="F44" s="39" t="s">
        <v>74</v>
      </c>
      <c r="G44" s="62" t="s">
        <v>292</v>
      </c>
      <c r="H44" s="39" t="s">
        <v>98</v>
      </c>
      <c r="I44" s="62" t="s">
        <v>298</v>
      </c>
      <c r="J44" s="39">
        <v>357</v>
      </c>
      <c r="K44" s="35">
        <f t="shared" si="3"/>
        <v>332</v>
      </c>
      <c r="L44" s="39"/>
      <c r="M44" s="39"/>
      <c r="N44" s="39">
        <v>332</v>
      </c>
      <c r="O44" s="44"/>
      <c r="P44" s="44"/>
      <c r="Q44" s="44"/>
      <c r="R44" s="44"/>
      <c r="S44" s="39">
        <v>25</v>
      </c>
      <c r="T44" s="44"/>
      <c r="U44" s="63" t="s">
        <v>77</v>
      </c>
      <c r="V44" s="37">
        <v>84</v>
      </c>
      <c r="W44" s="37" t="s">
        <v>78</v>
      </c>
      <c r="X44" s="37"/>
      <c r="Y44" s="37" t="s">
        <v>79</v>
      </c>
      <c r="Z44" s="37" t="s">
        <v>79</v>
      </c>
      <c r="AA44" s="38" t="s">
        <v>299</v>
      </c>
      <c r="AB44" s="63" t="s">
        <v>289</v>
      </c>
      <c r="AC44" s="40" t="s">
        <v>295</v>
      </c>
    </row>
    <row r="45" s="3" customFormat="1" ht="81" spans="1:29">
      <c r="A45" s="61">
        <v>24</v>
      </c>
      <c r="B45" s="62" t="s">
        <v>300</v>
      </c>
      <c r="C45" s="62"/>
      <c r="D45" s="62" t="s">
        <v>301</v>
      </c>
      <c r="E45" s="62" t="s">
        <v>14</v>
      </c>
      <c r="F45" s="39" t="s">
        <v>74</v>
      </c>
      <c r="G45" s="62" t="s">
        <v>292</v>
      </c>
      <c r="H45" s="39" t="s">
        <v>163</v>
      </c>
      <c r="I45" s="62" t="s">
        <v>302</v>
      </c>
      <c r="J45" s="39">
        <v>450</v>
      </c>
      <c r="K45" s="35">
        <f t="shared" si="3"/>
        <v>400</v>
      </c>
      <c r="L45" s="39"/>
      <c r="M45" s="39"/>
      <c r="N45" s="39">
        <v>400</v>
      </c>
      <c r="O45" s="44"/>
      <c r="P45" s="44"/>
      <c r="Q45" s="44"/>
      <c r="R45" s="44"/>
      <c r="S45" s="39">
        <v>50</v>
      </c>
      <c r="T45" s="44"/>
      <c r="U45" s="63" t="s">
        <v>77</v>
      </c>
      <c r="V45" s="37">
        <v>100</v>
      </c>
      <c r="W45" s="37" t="s">
        <v>78</v>
      </c>
      <c r="X45" s="37"/>
      <c r="Y45" s="37" t="s">
        <v>79</v>
      </c>
      <c r="Z45" s="37" t="s">
        <v>79</v>
      </c>
      <c r="AA45" s="38" t="s">
        <v>303</v>
      </c>
      <c r="AB45" s="63" t="s">
        <v>304</v>
      </c>
      <c r="AC45" s="40" t="s">
        <v>295</v>
      </c>
    </row>
    <row r="46" s="3" customFormat="1" ht="81" spans="1:29">
      <c r="A46" s="61">
        <v>25</v>
      </c>
      <c r="B46" s="62" t="s">
        <v>305</v>
      </c>
      <c r="C46" s="62"/>
      <c r="D46" s="62" t="s">
        <v>306</v>
      </c>
      <c r="E46" s="62" t="s">
        <v>14</v>
      </c>
      <c r="F46" s="39" t="s">
        <v>74</v>
      </c>
      <c r="G46" s="62" t="s">
        <v>292</v>
      </c>
      <c r="H46" s="39" t="s">
        <v>201</v>
      </c>
      <c r="I46" s="62" t="s">
        <v>307</v>
      </c>
      <c r="J46" s="39">
        <v>450</v>
      </c>
      <c r="K46" s="35">
        <f t="shared" si="3"/>
        <v>400</v>
      </c>
      <c r="L46" s="39"/>
      <c r="M46" s="39"/>
      <c r="N46" s="39">
        <v>400</v>
      </c>
      <c r="O46" s="44"/>
      <c r="P46" s="44"/>
      <c r="Q46" s="44"/>
      <c r="R46" s="44"/>
      <c r="S46" s="39">
        <v>50</v>
      </c>
      <c r="T46" s="44"/>
      <c r="U46" s="63" t="s">
        <v>77</v>
      </c>
      <c r="V46" s="37">
        <v>100</v>
      </c>
      <c r="W46" s="37" t="s">
        <v>78</v>
      </c>
      <c r="X46" s="37"/>
      <c r="Y46" s="37" t="s">
        <v>79</v>
      </c>
      <c r="Z46" s="37" t="s">
        <v>79</v>
      </c>
      <c r="AA46" s="38" t="s">
        <v>308</v>
      </c>
      <c r="AB46" s="63" t="s">
        <v>309</v>
      </c>
      <c r="AC46" s="40" t="s">
        <v>295</v>
      </c>
    </row>
    <row r="47" s="3" customFormat="1" ht="42.75" spans="1:29">
      <c r="A47" s="61">
        <v>26</v>
      </c>
      <c r="B47" s="62" t="s">
        <v>310</v>
      </c>
      <c r="C47" s="62"/>
      <c r="D47" s="62" t="s">
        <v>311</v>
      </c>
      <c r="E47" s="62" t="s">
        <v>86</v>
      </c>
      <c r="F47" s="39" t="s">
        <v>137</v>
      </c>
      <c r="G47" s="62" t="s">
        <v>137</v>
      </c>
      <c r="H47" s="39" t="s">
        <v>312</v>
      </c>
      <c r="I47" s="62" t="s">
        <v>313</v>
      </c>
      <c r="J47" s="39">
        <v>180</v>
      </c>
      <c r="K47" s="35">
        <f t="shared" si="3"/>
        <v>180</v>
      </c>
      <c r="L47" s="39">
        <v>180</v>
      </c>
      <c r="M47" s="39">
        <v>0</v>
      </c>
      <c r="N47" s="39"/>
      <c r="O47" s="44"/>
      <c r="P47" s="44"/>
      <c r="Q47" s="44"/>
      <c r="R47" s="44"/>
      <c r="S47" s="39"/>
      <c r="T47" s="44">
        <f t="shared" si="2"/>
        <v>0</v>
      </c>
      <c r="U47" s="63" t="s">
        <v>314</v>
      </c>
      <c r="V47" s="37">
        <v>100</v>
      </c>
      <c r="W47" s="37" t="s">
        <v>78</v>
      </c>
      <c r="X47" s="37" t="s">
        <v>269</v>
      </c>
      <c r="Y47" s="37" t="s">
        <v>79</v>
      </c>
      <c r="Z47" s="37" t="s">
        <v>78</v>
      </c>
      <c r="AA47" s="38" t="s">
        <v>315</v>
      </c>
      <c r="AB47" s="63" t="s">
        <v>316</v>
      </c>
      <c r="AC47" s="40" t="s">
        <v>317</v>
      </c>
    </row>
    <row r="48" s="3" customFormat="1" ht="57" spans="1:29">
      <c r="A48" s="61">
        <v>27</v>
      </c>
      <c r="B48" s="62" t="s">
        <v>318</v>
      </c>
      <c r="C48" s="62"/>
      <c r="D48" s="62" t="s">
        <v>319</v>
      </c>
      <c r="E48" s="62" t="s">
        <v>86</v>
      </c>
      <c r="F48" s="39" t="s">
        <v>137</v>
      </c>
      <c r="G48" s="62" t="s">
        <v>137</v>
      </c>
      <c r="H48" s="39" t="s">
        <v>320</v>
      </c>
      <c r="I48" s="62" t="s">
        <v>321</v>
      </c>
      <c r="J48" s="39">
        <v>200</v>
      </c>
      <c r="K48" s="35">
        <f t="shared" si="3"/>
        <v>200</v>
      </c>
      <c r="L48" s="39">
        <v>200</v>
      </c>
      <c r="M48" s="39">
        <v>0</v>
      </c>
      <c r="N48" s="39"/>
      <c r="O48" s="44"/>
      <c r="P48" s="44"/>
      <c r="Q48" s="44"/>
      <c r="R48" s="44"/>
      <c r="S48" s="39"/>
      <c r="T48" s="44">
        <f t="shared" si="2"/>
        <v>0</v>
      </c>
      <c r="U48" s="63" t="s">
        <v>91</v>
      </c>
      <c r="V48" s="37">
        <v>20</v>
      </c>
      <c r="W48" s="37" t="s">
        <v>78</v>
      </c>
      <c r="X48" s="37" t="s">
        <v>100</v>
      </c>
      <c r="Y48" s="37" t="s">
        <v>79</v>
      </c>
      <c r="Z48" s="37" t="s">
        <v>78</v>
      </c>
      <c r="AA48" s="38" t="s">
        <v>322</v>
      </c>
      <c r="AB48" s="63" t="s">
        <v>316</v>
      </c>
      <c r="AC48" s="40" t="s">
        <v>103</v>
      </c>
    </row>
    <row r="49" s="3" customFormat="1" ht="114" spans="1:29">
      <c r="A49" s="61">
        <v>28</v>
      </c>
      <c r="B49" s="62" t="s">
        <v>323</v>
      </c>
      <c r="C49" s="62"/>
      <c r="D49" s="62" t="s">
        <v>324</v>
      </c>
      <c r="E49" s="62" t="s">
        <v>86</v>
      </c>
      <c r="F49" s="39" t="s">
        <v>137</v>
      </c>
      <c r="G49" s="62" t="s">
        <v>137</v>
      </c>
      <c r="H49" s="39" t="s">
        <v>325</v>
      </c>
      <c r="I49" s="62" t="s">
        <v>326</v>
      </c>
      <c r="J49" s="39">
        <v>150</v>
      </c>
      <c r="K49" s="35">
        <f t="shared" si="3"/>
        <v>150</v>
      </c>
      <c r="L49" s="39">
        <v>150</v>
      </c>
      <c r="M49" s="39">
        <v>0</v>
      </c>
      <c r="N49" s="39"/>
      <c r="O49" s="44"/>
      <c r="P49" s="44"/>
      <c r="Q49" s="44"/>
      <c r="R49" s="44"/>
      <c r="S49" s="39"/>
      <c r="T49" s="44">
        <f t="shared" si="2"/>
        <v>0</v>
      </c>
      <c r="U49" s="63" t="s">
        <v>91</v>
      </c>
      <c r="V49" s="37">
        <v>50</v>
      </c>
      <c r="W49" s="37" t="s">
        <v>78</v>
      </c>
      <c r="X49" s="37" t="s">
        <v>100</v>
      </c>
      <c r="Y49" s="37" t="s">
        <v>79</v>
      </c>
      <c r="Z49" s="37" t="s">
        <v>78</v>
      </c>
      <c r="AA49" s="38" t="s">
        <v>327</v>
      </c>
      <c r="AB49" s="63" t="s">
        <v>328</v>
      </c>
      <c r="AC49" s="40" t="s">
        <v>103</v>
      </c>
    </row>
    <row r="50" s="3" customFormat="1" ht="81" spans="1:29">
      <c r="A50" s="61">
        <v>29</v>
      </c>
      <c r="B50" s="62" t="s">
        <v>329</v>
      </c>
      <c r="C50" s="62"/>
      <c r="D50" s="62" t="s">
        <v>330</v>
      </c>
      <c r="E50" s="62" t="s">
        <v>86</v>
      </c>
      <c r="F50" s="39" t="s">
        <v>137</v>
      </c>
      <c r="G50" s="62" t="s">
        <v>137</v>
      </c>
      <c r="H50" s="39" t="s">
        <v>331</v>
      </c>
      <c r="I50" s="62" t="s">
        <v>332</v>
      </c>
      <c r="J50" s="39">
        <v>310</v>
      </c>
      <c r="K50" s="35">
        <f t="shared" si="3"/>
        <v>310</v>
      </c>
      <c r="L50" s="39">
        <v>310</v>
      </c>
      <c r="M50" s="39">
        <v>0</v>
      </c>
      <c r="N50" s="39"/>
      <c r="O50" s="44"/>
      <c r="P50" s="44"/>
      <c r="Q50" s="44"/>
      <c r="R50" s="44"/>
      <c r="S50" s="39"/>
      <c r="T50" s="44">
        <f t="shared" si="2"/>
        <v>0</v>
      </c>
      <c r="U50" s="63" t="s">
        <v>314</v>
      </c>
      <c r="V50" s="37">
        <v>20</v>
      </c>
      <c r="W50" s="37" t="s">
        <v>78</v>
      </c>
      <c r="X50" s="37" t="s">
        <v>17</v>
      </c>
      <c r="Y50" s="37" t="s">
        <v>79</v>
      </c>
      <c r="Z50" s="37" t="s">
        <v>78</v>
      </c>
      <c r="AA50" s="38" t="s">
        <v>333</v>
      </c>
      <c r="AB50" s="63" t="s">
        <v>304</v>
      </c>
      <c r="AC50" s="40" t="s">
        <v>141</v>
      </c>
    </row>
    <row r="51" s="3" customFormat="1" ht="148.5" spans="1:29">
      <c r="A51" s="61">
        <v>30</v>
      </c>
      <c r="B51" s="62" t="s">
        <v>334</v>
      </c>
      <c r="C51" s="62"/>
      <c r="D51" s="62" t="s">
        <v>335</v>
      </c>
      <c r="E51" s="62" t="s">
        <v>86</v>
      </c>
      <c r="F51" s="39" t="s">
        <v>137</v>
      </c>
      <c r="G51" s="62" t="s">
        <v>137</v>
      </c>
      <c r="H51" s="39" t="s">
        <v>336</v>
      </c>
      <c r="I51" s="62" t="s">
        <v>337</v>
      </c>
      <c r="J51" s="39">
        <v>400</v>
      </c>
      <c r="K51" s="35">
        <f t="shared" si="3"/>
        <v>400</v>
      </c>
      <c r="L51" s="39">
        <v>400</v>
      </c>
      <c r="M51" s="39">
        <v>0</v>
      </c>
      <c r="N51" s="39"/>
      <c r="O51" s="44"/>
      <c r="P51" s="44"/>
      <c r="Q51" s="44"/>
      <c r="R51" s="44"/>
      <c r="S51" s="39"/>
      <c r="T51" s="44">
        <f t="shared" si="2"/>
        <v>0</v>
      </c>
      <c r="U51" s="63" t="s">
        <v>314</v>
      </c>
      <c r="V51" s="37">
        <v>600</v>
      </c>
      <c r="W51" s="37" t="s">
        <v>78</v>
      </c>
      <c r="X51" s="37" t="s">
        <v>269</v>
      </c>
      <c r="Y51" s="37" t="s">
        <v>79</v>
      </c>
      <c r="Z51" s="37" t="s">
        <v>78</v>
      </c>
      <c r="AA51" s="38" t="s">
        <v>338</v>
      </c>
      <c r="AB51" s="63" t="s">
        <v>339</v>
      </c>
      <c r="AC51" s="40" t="s">
        <v>317</v>
      </c>
    </row>
    <row r="52" s="3" customFormat="1" ht="57" spans="1:29">
      <c r="A52" s="61">
        <v>31</v>
      </c>
      <c r="B52" s="62" t="s">
        <v>340</v>
      </c>
      <c r="C52" s="62"/>
      <c r="D52" s="62" t="s">
        <v>341</v>
      </c>
      <c r="E52" s="62" t="s">
        <v>86</v>
      </c>
      <c r="F52" s="39" t="s">
        <v>137</v>
      </c>
      <c r="G52" s="62" t="s">
        <v>137</v>
      </c>
      <c r="H52" s="39" t="s">
        <v>98</v>
      </c>
      <c r="I52" s="62" t="s">
        <v>342</v>
      </c>
      <c r="J52" s="39">
        <v>200</v>
      </c>
      <c r="K52" s="35">
        <f t="shared" si="3"/>
        <v>200</v>
      </c>
      <c r="L52" s="39">
        <v>200</v>
      </c>
      <c r="M52" s="39">
        <v>0</v>
      </c>
      <c r="N52" s="39"/>
      <c r="O52" s="44"/>
      <c r="P52" s="44"/>
      <c r="Q52" s="44"/>
      <c r="R52" s="44"/>
      <c r="S52" s="39"/>
      <c r="T52" s="44">
        <f t="shared" si="2"/>
        <v>0</v>
      </c>
      <c r="U52" s="63" t="s">
        <v>139</v>
      </c>
      <c r="V52" s="37">
        <v>20</v>
      </c>
      <c r="W52" s="37" t="s">
        <v>78</v>
      </c>
      <c r="X52" s="37" t="s">
        <v>269</v>
      </c>
      <c r="Y52" s="37" t="s">
        <v>79</v>
      </c>
      <c r="Z52" s="37" t="s">
        <v>78</v>
      </c>
      <c r="AA52" s="38" t="s">
        <v>343</v>
      </c>
      <c r="AB52" s="63" t="s">
        <v>289</v>
      </c>
      <c r="AC52" s="40" t="s">
        <v>271</v>
      </c>
    </row>
    <row r="53" s="3" customFormat="1" ht="57" spans="1:29">
      <c r="A53" s="61">
        <v>32</v>
      </c>
      <c r="B53" s="62" t="s">
        <v>344</v>
      </c>
      <c r="C53" s="62"/>
      <c r="D53" s="62" t="s">
        <v>345</v>
      </c>
      <c r="E53" s="62" t="s">
        <v>86</v>
      </c>
      <c r="F53" s="39" t="s">
        <v>137</v>
      </c>
      <c r="G53" s="62" t="s">
        <v>137</v>
      </c>
      <c r="H53" s="39" t="s">
        <v>346</v>
      </c>
      <c r="I53" s="62" t="s">
        <v>347</v>
      </c>
      <c r="J53" s="39">
        <v>300</v>
      </c>
      <c r="K53" s="35">
        <f t="shared" si="3"/>
        <v>300</v>
      </c>
      <c r="L53" s="39">
        <v>300</v>
      </c>
      <c r="M53" s="39">
        <v>0</v>
      </c>
      <c r="N53" s="39"/>
      <c r="O53" s="44"/>
      <c r="P53" s="44"/>
      <c r="Q53" s="44"/>
      <c r="R53" s="44"/>
      <c r="S53" s="39"/>
      <c r="T53" s="44">
        <f t="shared" si="2"/>
        <v>0</v>
      </c>
      <c r="U53" s="63" t="s">
        <v>123</v>
      </c>
      <c r="V53" s="37">
        <v>30</v>
      </c>
      <c r="W53" s="37" t="s">
        <v>78</v>
      </c>
      <c r="X53" s="37" t="s">
        <v>92</v>
      </c>
      <c r="Y53" s="37" t="s">
        <v>79</v>
      </c>
      <c r="Z53" s="37" t="s">
        <v>78</v>
      </c>
      <c r="AA53" s="38" t="s">
        <v>348</v>
      </c>
      <c r="AB53" s="63" t="s">
        <v>349</v>
      </c>
      <c r="AC53" s="40" t="s">
        <v>95</v>
      </c>
    </row>
    <row r="54" s="3" customFormat="1" ht="57" spans="1:29">
      <c r="A54" s="61">
        <v>33</v>
      </c>
      <c r="B54" s="62" t="s">
        <v>350</v>
      </c>
      <c r="C54" s="62"/>
      <c r="D54" s="62" t="s">
        <v>351</v>
      </c>
      <c r="E54" s="62" t="s">
        <v>86</v>
      </c>
      <c r="F54" s="39" t="s">
        <v>137</v>
      </c>
      <c r="G54" s="62" t="s">
        <v>137</v>
      </c>
      <c r="H54" s="39" t="s">
        <v>352</v>
      </c>
      <c r="I54" s="62" t="s">
        <v>353</v>
      </c>
      <c r="J54" s="39">
        <v>500</v>
      </c>
      <c r="K54" s="35">
        <f t="shared" si="3"/>
        <v>500</v>
      </c>
      <c r="L54" s="39">
        <v>500</v>
      </c>
      <c r="M54" s="39">
        <v>0</v>
      </c>
      <c r="N54" s="39"/>
      <c r="O54" s="44"/>
      <c r="P54" s="44"/>
      <c r="Q54" s="44"/>
      <c r="R54" s="44"/>
      <c r="S54" s="39"/>
      <c r="T54" s="44">
        <f t="shared" si="2"/>
        <v>0</v>
      </c>
      <c r="U54" s="63" t="s">
        <v>123</v>
      </c>
      <c r="V54" s="37">
        <v>50</v>
      </c>
      <c r="W54" s="37" t="s">
        <v>78</v>
      </c>
      <c r="X54" s="37" t="s">
        <v>100</v>
      </c>
      <c r="Y54" s="37" t="s">
        <v>79</v>
      </c>
      <c r="Z54" s="37" t="s">
        <v>78</v>
      </c>
      <c r="AA54" s="38" t="s">
        <v>354</v>
      </c>
      <c r="AB54" s="63" t="s">
        <v>111</v>
      </c>
      <c r="AC54" s="40" t="s">
        <v>103</v>
      </c>
    </row>
    <row r="55" s="3" customFormat="1" ht="71.25" spans="1:29">
      <c r="A55" s="61">
        <v>34</v>
      </c>
      <c r="B55" s="62" t="s">
        <v>355</v>
      </c>
      <c r="C55" s="62"/>
      <c r="D55" s="62" t="s">
        <v>356</v>
      </c>
      <c r="E55" s="62" t="s">
        <v>86</v>
      </c>
      <c r="F55" s="39" t="s">
        <v>137</v>
      </c>
      <c r="G55" s="62" t="s">
        <v>137</v>
      </c>
      <c r="H55" s="39" t="s">
        <v>357</v>
      </c>
      <c r="I55" s="62" t="s">
        <v>358</v>
      </c>
      <c r="J55" s="39">
        <v>200</v>
      </c>
      <c r="K55" s="35">
        <f t="shared" si="3"/>
        <v>200</v>
      </c>
      <c r="L55" s="39">
        <v>200</v>
      </c>
      <c r="M55" s="39">
        <v>0</v>
      </c>
      <c r="N55" s="39"/>
      <c r="O55" s="44"/>
      <c r="P55" s="44"/>
      <c r="Q55" s="44"/>
      <c r="R55" s="44"/>
      <c r="S55" s="39"/>
      <c r="T55" s="44">
        <f t="shared" ref="T55:T73" si="4">J55-L55-M55</f>
        <v>0</v>
      </c>
      <c r="U55" s="63" t="s">
        <v>123</v>
      </c>
      <c r="V55" s="37">
        <v>20</v>
      </c>
      <c r="W55" s="37" t="s">
        <v>78</v>
      </c>
      <c r="X55" s="37" t="s">
        <v>92</v>
      </c>
      <c r="Y55" s="37" t="s">
        <v>79</v>
      </c>
      <c r="Z55" s="37" t="s">
        <v>78</v>
      </c>
      <c r="AA55" s="38" t="s">
        <v>359</v>
      </c>
      <c r="AB55" s="63" t="s">
        <v>360</v>
      </c>
      <c r="AC55" s="40" t="s">
        <v>95</v>
      </c>
    </row>
    <row r="56" s="3" customFormat="1" ht="171" spans="1:29">
      <c r="A56" s="61">
        <v>35</v>
      </c>
      <c r="B56" s="62" t="s">
        <v>361</v>
      </c>
      <c r="C56" s="62"/>
      <c r="D56" s="62" t="s">
        <v>362</v>
      </c>
      <c r="E56" s="62" t="s">
        <v>86</v>
      </c>
      <c r="F56" s="39" t="s">
        <v>120</v>
      </c>
      <c r="G56" s="62" t="s">
        <v>121</v>
      </c>
      <c r="H56" s="39" t="s">
        <v>127</v>
      </c>
      <c r="I56" s="62" t="s">
        <v>363</v>
      </c>
      <c r="J56" s="39">
        <v>467</v>
      </c>
      <c r="K56" s="35">
        <f t="shared" si="3"/>
        <v>467</v>
      </c>
      <c r="L56" s="39">
        <v>467</v>
      </c>
      <c r="M56" s="39">
        <v>0</v>
      </c>
      <c r="N56" s="39"/>
      <c r="O56" s="44"/>
      <c r="P56" s="44"/>
      <c r="Q56" s="44"/>
      <c r="R56" s="44"/>
      <c r="S56" s="39"/>
      <c r="T56" s="44">
        <f t="shared" si="4"/>
        <v>0</v>
      </c>
      <c r="U56" s="63" t="s">
        <v>123</v>
      </c>
      <c r="V56" s="37">
        <v>80</v>
      </c>
      <c r="W56" s="37" t="s">
        <v>78</v>
      </c>
      <c r="X56" s="37" t="s">
        <v>92</v>
      </c>
      <c r="Y56" s="37" t="s">
        <v>79</v>
      </c>
      <c r="Z56" s="37" t="s">
        <v>78</v>
      </c>
      <c r="AA56" s="38" t="s">
        <v>364</v>
      </c>
      <c r="AB56" s="63" t="s">
        <v>111</v>
      </c>
      <c r="AC56" s="40" t="s">
        <v>95</v>
      </c>
    </row>
    <row r="57" s="3" customFormat="1" ht="135" spans="1:29">
      <c r="A57" s="61">
        <v>36</v>
      </c>
      <c r="B57" s="62" t="s">
        <v>365</v>
      </c>
      <c r="C57" s="62"/>
      <c r="D57" s="62" t="s">
        <v>366</v>
      </c>
      <c r="E57" s="62" t="s">
        <v>86</v>
      </c>
      <c r="F57" s="39" t="s">
        <v>120</v>
      </c>
      <c r="G57" s="62" t="s">
        <v>121</v>
      </c>
      <c r="H57" s="39" t="s">
        <v>216</v>
      </c>
      <c r="I57" s="62" t="s">
        <v>367</v>
      </c>
      <c r="J57" s="39">
        <v>1650</v>
      </c>
      <c r="K57" s="35">
        <f t="shared" si="3"/>
        <v>1650</v>
      </c>
      <c r="L57" s="39">
        <v>1650</v>
      </c>
      <c r="M57" s="39">
        <v>0</v>
      </c>
      <c r="N57" s="39"/>
      <c r="O57" s="44"/>
      <c r="P57" s="44"/>
      <c r="Q57" s="44"/>
      <c r="R57" s="44"/>
      <c r="S57" s="39"/>
      <c r="T57" s="44">
        <f t="shared" si="4"/>
        <v>0</v>
      </c>
      <c r="U57" s="63" t="s">
        <v>123</v>
      </c>
      <c r="V57" s="37">
        <v>671</v>
      </c>
      <c r="W57" s="37" t="s">
        <v>78</v>
      </c>
      <c r="X57" s="37" t="s">
        <v>92</v>
      </c>
      <c r="Y57" s="37" t="s">
        <v>79</v>
      </c>
      <c r="Z57" s="37" t="s">
        <v>78</v>
      </c>
      <c r="AA57" s="38" t="s">
        <v>368</v>
      </c>
      <c r="AB57" s="63" t="s">
        <v>339</v>
      </c>
      <c r="AC57" s="40" t="s">
        <v>95</v>
      </c>
    </row>
    <row r="58" s="3" customFormat="1" ht="99.75" spans="1:29">
      <c r="A58" s="61">
        <v>37</v>
      </c>
      <c r="B58" s="62" t="s">
        <v>369</v>
      </c>
      <c r="C58" s="62"/>
      <c r="D58" s="62" t="s">
        <v>370</v>
      </c>
      <c r="E58" s="62" t="s">
        <v>86</v>
      </c>
      <c r="F58" s="39" t="s">
        <v>120</v>
      </c>
      <c r="G58" s="62" t="s">
        <v>121</v>
      </c>
      <c r="H58" s="39" t="s">
        <v>371</v>
      </c>
      <c r="I58" s="62" t="s">
        <v>372</v>
      </c>
      <c r="J58" s="39">
        <v>400</v>
      </c>
      <c r="K58" s="35">
        <f t="shared" si="3"/>
        <v>347</v>
      </c>
      <c r="L58" s="39">
        <v>347</v>
      </c>
      <c r="M58" s="39">
        <v>0</v>
      </c>
      <c r="N58" s="39"/>
      <c r="O58" s="44"/>
      <c r="P58" s="44"/>
      <c r="Q58" s="44"/>
      <c r="R58" s="44"/>
      <c r="S58" s="39">
        <v>100</v>
      </c>
      <c r="T58" s="44"/>
      <c r="U58" s="63" t="s">
        <v>123</v>
      </c>
      <c r="V58" s="37">
        <v>40</v>
      </c>
      <c r="W58" s="37" t="s">
        <v>78</v>
      </c>
      <c r="X58" s="37" t="s">
        <v>92</v>
      </c>
      <c r="Y58" s="37" t="s">
        <v>79</v>
      </c>
      <c r="Z58" s="37" t="s">
        <v>78</v>
      </c>
      <c r="AA58" s="38" t="s">
        <v>373</v>
      </c>
      <c r="AB58" s="63" t="s">
        <v>316</v>
      </c>
      <c r="AC58" s="40" t="s">
        <v>95</v>
      </c>
    </row>
    <row r="59" s="3" customFormat="1" ht="128.25" spans="1:29">
      <c r="A59" s="61">
        <v>38</v>
      </c>
      <c r="B59" s="62" t="s">
        <v>374</v>
      </c>
      <c r="C59" s="62"/>
      <c r="D59" s="62" t="s">
        <v>375</v>
      </c>
      <c r="E59" s="62" t="s">
        <v>86</v>
      </c>
      <c r="F59" s="39" t="s">
        <v>120</v>
      </c>
      <c r="G59" s="62" t="s">
        <v>121</v>
      </c>
      <c r="H59" s="39" t="s">
        <v>182</v>
      </c>
      <c r="I59" s="62" t="s">
        <v>376</v>
      </c>
      <c r="J59" s="39">
        <v>178</v>
      </c>
      <c r="K59" s="35">
        <f t="shared" si="3"/>
        <v>178</v>
      </c>
      <c r="L59" s="39">
        <v>178</v>
      </c>
      <c r="M59" s="39">
        <v>0</v>
      </c>
      <c r="N59" s="39"/>
      <c r="O59" s="44"/>
      <c r="P59" s="44"/>
      <c r="Q59" s="44"/>
      <c r="R59" s="44"/>
      <c r="S59" s="39"/>
      <c r="T59" s="44">
        <f t="shared" si="4"/>
        <v>0</v>
      </c>
      <c r="U59" s="63" t="s">
        <v>123</v>
      </c>
      <c r="V59" s="37">
        <v>1500</v>
      </c>
      <c r="W59" s="37" t="s">
        <v>78</v>
      </c>
      <c r="X59" s="37" t="s">
        <v>92</v>
      </c>
      <c r="Y59" s="37" t="s">
        <v>79</v>
      </c>
      <c r="Z59" s="37" t="s">
        <v>78</v>
      </c>
      <c r="AA59" s="38" t="s">
        <v>377</v>
      </c>
      <c r="AB59" s="63" t="s">
        <v>360</v>
      </c>
      <c r="AC59" s="40" t="s">
        <v>95</v>
      </c>
    </row>
    <row r="60" s="3" customFormat="1" ht="85.5" spans="1:29">
      <c r="A60" s="61">
        <v>39</v>
      </c>
      <c r="B60" s="62" t="s">
        <v>378</v>
      </c>
      <c r="C60" s="62"/>
      <c r="D60" s="62" t="s">
        <v>379</v>
      </c>
      <c r="E60" s="62" t="s">
        <v>86</v>
      </c>
      <c r="F60" s="39" t="s">
        <v>120</v>
      </c>
      <c r="G60" s="62" t="s">
        <v>121</v>
      </c>
      <c r="H60" s="39" t="s">
        <v>163</v>
      </c>
      <c r="I60" s="62" t="s">
        <v>380</v>
      </c>
      <c r="J60" s="39">
        <v>960</v>
      </c>
      <c r="K60" s="35">
        <f t="shared" si="3"/>
        <v>960</v>
      </c>
      <c r="L60" s="39">
        <v>960</v>
      </c>
      <c r="M60" s="39">
        <v>0</v>
      </c>
      <c r="N60" s="39"/>
      <c r="O60" s="44"/>
      <c r="P60" s="44"/>
      <c r="Q60" s="44"/>
      <c r="R60" s="44"/>
      <c r="S60" s="39"/>
      <c r="T60" s="44">
        <f t="shared" si="4"/>
        <v>0</v>
      </c>
      <c r="U60" s="63" t="s">
        <v>123</v>
      </c>
      <c r="V60" s="37">
        <v>4000</v>
      </c>
      <c r="W60" s="37" t="s">
        <v>78</v>
      </c>
      <c r="X60" s="37" t="s">
        <v>92</v>
      </c>
      <c r="Y60" s="37" t="s">
        <v>79</v>
      </c>
      <c r="Z60" s="37" t="s">
        <v>78</v>
      </c>
      <c r="AA60" s="38" t="s">
        <v>381</v>
      </c>
      <c r="AB60" s="63" t="s">
        <v>304</v>
      </c>
      <c r="AC60" s="40" t="s">
        <v>95</v>
      </c>
    </row>
    <row r="61" s="3" customFormat="1" ht="71.25" spans="1:29">
      <c r="A61" s="61">
        <v>40</v>
      </c>
      <c r="B61" s="62" t="s">
        <v>382</v>
      </c>
      <c r="C61" s="62"/>
      <c r="D61" s="62" t="s">
        <v>383</v>
      </c>
      <c r="E61" s="62" t="s">
        <v>86</v>
      </c>
      <c r="F61" s="39" t="s">
        <v>120</v>
      </c>
      <c r="G61" s="62" t="s">
        <v>121</v>
      </c>
      <c r="H61" s="39" t="s">
        <v>148</v>
      </c>
      <c r="I61" s="62" t="s">
        <v>384</v>
      </c>
      <c r="J61" s="39">
        <v>300</v>
      </c>
      <c r="K61" s="35">
        <f t="shared" si="3"/>
        <v>300</v>
      </c>
      <c r="L61" s="39">
        <v>300</v>
      </c>
      <c r="M61" s="39">
        <v>0</v>
      </c>
      <c r="N61" s="39"/>
      <c r="O61" s="44"/>
      <c r="P61" s="44"/>
      <c r="Q61" s="44"/>
      <c r="R61" s="44"/>
      <c r="S61" s="39"/>
      <c r="T61" s="44">
        <f t="shared" si="4"/>
        <v>0</v>
      </c>
      <c r="U61" s="63" t="s">
        <v>123</v>
      </c>
      <c r="V61" s="37">
        <v>200</v>
      </c>
      <c r="W61" s="37" t="s">
        <v>78</v>
      </c>
      <c r="X61" s="37" t="s">
        <v>92</v>
      </c>
      <c r="Y61" s="37" t="s">
        <v>79</v>
      </c>
      <c r="Z61" s="37" t="s">
        <v>78</v>
      </c>
      <c r="AA61" s="38" t="s">
        <v>385</v>
      </c>
      <c r="AB61" s="63" t="s">
        <v>386</v>
      </c>
      <c r="AC61" s="40" t="s">
        <v>95</v>
      </c>
    </row>
    <row r="62" s="3" customFormat="1" ht="57" spans="1:29">
      <c r="A62" s="61">
        <v>41</v>
      </c>
      <c r="B62" s="62" t="s">
        <v>387</v>
      </c>
      <c r="C62" s="62"/>
      <c r="D62" s="62" t="s">
        <v>388</v>
      </c>
      <c r="E62" s="62" t="s">
        <v>86</v>
      </c>
      <c r="F62" s="39" t="s">
        <v>120</v>
      </c>
      <c r="G62" s="62" t="s">
        <v>121</v>
      </c>
      <c r="H62" s="39" t="s">
        <v>177</v>
      </c>
      <c r="I62" s="62" t="s">
        <v>389</v>
      </c>
      <c r="J62" s="39">
        <v>1720</v>
      </c>
      <c r="K62" s="35">
        <f t="shared" si="3"/>
        <v>1712</v>
      </c>
      <c r="L62" s="39">
        <v>1712</v>
      </c>
      <c r="M62" s="39">
        <v>0</v>
      </c>
      <c r="N62" s="39"/>
      <c r="O62" s="44"/>
      <c r="P62" s="44"/>
      <c r="Q62" s="44"/>
      <c r="R62" s="44"/>
      <c r="S62" s="39"/>
      <c r="T62" s="44">
        <f t="shared" si="4"/>
        <v>8</v>
      </c>
      <c r="U62" s="63" t="s">
        <v>123</v>
      </c>
      <c r="V62" s="37">
        <v>300</v>
      </c>
      <c r="W62" s="37" t="s">
        <v>78</v>
      </c>
      <c r="X62" s="37" t="s">
        <v>92</v>
      </c>
      <c r="Y62" s="37" t="s">
        <v>79</v>
      </c>
      <c r="Z62" s="37" t="s">
        <v>78</v>
      </c>
      <c r="AA62" s="38" t="s">
        <v>390</v>
      </c>
      <c r="AB62" s="63" t="s">
        <v>391</v>
      </c>
      <c r="AC62" s="40" t="s">
        <v>95</v>
      </c>
    </row>
    <row r="63" s="3" customFormat="1" ht="156.75" spans="1:29">
      <c r="A63" s="61">
        <v>42</v>
      </c>
      <c r="B63" s="62" t="s">
        <v>392</v>
      </c>
      <c r="C63" s="62"/>
      <c r="D63" s="62" t="s">
        <v>393</v>
      </c>
      <c r="E63" s="62" t="s">
        <v>86</v>
      </c>
      <c r="F63" s="39" t="s">
        <v>120</v>
      </c>
      <c r="G63" s="62" t="s">
        <v>121</v>
      </c>
      <c r="H63" s="39" t="s">
        <v>201</v>
      </c>
      <c r="I63" s="62" t="s">
        <v>394</v>
      </c>
      <c r="J63" s="39">
        <v>460</v>
      </c>
      <c r="K63" s="35">
        <f t="shared" si="3"/>
        <v>460</v>
      </c>
      <c r="L63" s="39">
        <v>460</v>
      </c>
      <c r="M63" s="39">
        <v>0</v>
      </c>
      <c r="N63" s="39"/>
      <c r="O63" s="44"/>
      <c r="P63" s="44"/>
      <c r="Q63" s="44"/>
      <c r="R63" s="44"/>
      <c r="S63" s="39"/>
      <c r="T63" s="44">
        <f t="shared" si="4"/>
        <v>0</v>
      </c>
      <c r="U63" s="63" t="s">
        <v>123</v>
      </c>
      <c r="V63" s="37">
        <v>1560</v>
      </c>
      <c r="W63" s="37" t="s">
        <v>78</v>
      </c>
      <c r="X63" s="37" t="s">
        <v>92</v>
      </c>
      <c r="Y63" s="37" t="s">
        <v>79</v>
      </c>
      <c r="Z63" s="37" t="s">
        <v>78</v>
      </c>
      <c r="AA63" s="38" t="s">
        <v>395</v>
      </c>
      <c r="AB63" s="63" t="s">
        <v>309</v>
      </c>
      <c r="AC63" s="40" t="s">
        <v>95</v>
      </c>
    </row>
    <row r="64" s="3" customFormat="1" ht="42.75" spans="1:29">
      <c r="A64" s="61">
        <v>43</v>
      </c>
      <c r="B64" s="62" t="s">
        <v>396</v>
      </c>
      <c r="C64" s="62"/>
      <c r="D64" s="62" t="s">
        <v>397</v>
      </c>
      <c r="E64" s="62" t="s">
        <v>86</v>
      </c>
      <c r="F64" s="39" t="s">
        <v>120</v>
      </c>
      <c r="G64" s="62" t="s">
        <v>398</v>
      </c>
      <c r="H64" s="39" t="s">
        <v>201</v>
      </c>
      <c r="I64" s="62" t="s">
        <v>399</v>
      </c>
      <c r="J64" s="39">
        <v>150</v>
      </c>
      <c r="K64" s="35">
        <f t="shared" si="3"/>
        <v>150</v>
      </c>
      <c r="L64" s="39">
        <v>150</v>
      </c>
      <c r="M64" s="39">
        <v>0</v>
      </c>
      <c r="N64" s="39"/>
      <c r="O64" s="44"/>
      <c r="P64" s="44"/>
      <c r="Q64" s="44"/>
      <c r="R64" s="44"/>
      <c r="S64" s="39"/>
      <c r="T64" s="44">
        <f t="shared" si="4"/>
        <v>0</v>
      </c>
      <c r="U64" s="63" t="s">
        <v>91</v>
      </c>
      <c r="V64" s="37">
        <v>10</v>
      </c>
      <c r="W64" s="37" t="s">
        <v>78</v>
      </c>
      <c r="X64" s="37" t="s">
        <v>269</v>
      </c>
      <c r="Y64" s="37" t="s">
        <v>79</v>
      </c>
      <c r="Z64" s="37" t="s">
        <v>78</v>
      </c>
      <c r="AA64" s="38" t="s">
        <v>400</v>
      </c>
      <c r="AB64" s="63" t="s">
        <v>309</v>
      </c>
      <c r="AC64" s="40" t="s">
        <v>271</v>
      </c>
    </row>
    <row r="65" s="3" customFormat="1" ht="54" spans="1:29">
      <c r="A65" s="61">
        <v>44</v>
      </c>
      <c r="B65" s="62" t="s">
        <v>401</v>
      </c>
      <c r="C65" s="62"/>
      <c r="D65" s="62" t="s">
        <v>402</v>
      </c>
      <c r="E65" s="62" t="s">
        <v>86</v>
      </c>
      <c r="F65" s="39" t="s">
        <v>137</v>
      </c>
      <c r="G65" s="62" t="s">
        <v>137</v>
      </c>
      <c r="H65" s="39" t="s">
        <v>403</v>
      </c>
      <c r="I65" s="62" t="s">
        <v>404</v>
      </c>
      <c r="J65" s="39">
        <v>120</v>
      </c>
      <c r="K65" s="35">
        <f t="shared" si="3"/>
        <v>120</v>
      </c>
      <c r="L65" s="39">
        <v>120</v>
      </c>
      <c r="M65" s="39">
        <v>0</v>
      </c>
      <c r="N65" s="39"/>
      <c r="O65" s="44"/>
      <c r="P65" s="44"/>
      <c r="Q65" s="44"/>
      <c r="R65" s="44"/>
      <c r="S65" s="39"/>
      <c r="T65" s="44">
        <f t="shared" si="4"/>
        <v>0</v>
      </c>
      <c r="U65" s="63" t="s">
        <v>405</v>
      </c>
      <c r="V65" s="37">
        <v>10</v>
      </c>
      <c r="W65" s="37" t="s">
        <v>78</v>
      </c>
      <c r="X65" s="37" t="s">
        <v>92</v>
      </c>
      <c r="Y65" s="37" t="s">
        <v>79</v>
      </c>
      <c r="Z65" s="37" t="s">
        <v>78</v>
      </c>
      <c r="AA65" s="38" t="s">
        <v>406</v>
      </c>
      <c r="AB65" s="63" t="s">
        <v>407</v>
      </c>
      <c r="AC65" s="40" t="s">
        <v>408</v>
      </c>
    </row>
    <row r="66" s="3" customFormat="1" ht="42.75" spans="1:29">
      <c r="A66" s="61">
        <v>45</v>
      </c>
      <c r="B66" s="62" t="s">
        <v>409</v>
      </c>
      <c r="C66" s="62"/>
      <c r="D66" s="62" t="s">
        <v>410</v>
      </c>
      <c r="E66" s="62" t="s">
        <v>86</v>
      </c>
      <c r="F66" s="39" t="s">
        <v>120</v>
      </c>
      <c r="G66" s="62" t="s">
        <v>121</v>
      </c>
      <c r="H66" s="39" t="s">
        <v>403</v>
      </c>
      <c r="I66" s="62" t="s">
        <v>411</v>
      </c>
      <c r="J66" s="39">
        <v>150</v>
      </c>
      <c r="K66" s="35">
        <f t="shared" si="3"/>
        <v>150</v>
      </c>
      <c r="L66" s="39">
        <v>150</v>
      </c>
      <c r="M66" s="39">
        <v>0</v>
      </c>
      <c r="N66" s="39"/>
      <c r="O66" s="44"/>
      <c r="P66" s="44"/>
      <c r="Q66" s="44"/>
      <c r="R66" s="44"/>
      <c r="S66" s="39"/>
      <c r="T66" s="44">
        <f t="shared" si="4"/>
        <v>0</v>
      </c>
      <c r="U66" s="63" t="s">
        <v>91</v>
      </c>
      <c r="V66" s="37">
        <v>10</v>
      </c>
      <c r="W66" s="37" t="s">
        <v>78</v>
      </c>
      <c r="X66" s="37" t="s">
        <v>100</v>
      </c>
      <c r="Y66" s="37" t="s">
        <v>79</v>
      </c>
      <c r="Z66" s="37" t="s">
        <v>78</v>
      </c>
      <c r="AA66" s="38" t="s">
        <v>412</v>
      </c>
      <c r="AB66" s="63" t="s">
        <v>407</v>
      </c>
      <c r="AC66" s="40" t="s">
        <v>103</v>
      </c>
    </row>
    <row r="67" s="3" customFormat="1" ht="42.75" spans="1:29">
      <c r="A67" s="61">
        <v>46</v>
      </c>
      <c r="B67" s="62" t="s">
        <v>413</v>
      </c>
      <c r="C67" s="62"/>
      <c r="D67" s="62" t="s">
        <v>414</v>
      </c>
      <c r="E67" s="62" t="s">
        <v>86</v>
      </c>
      <c r="F67" s="39" t="s">
        <v>87</v>
      </c>
      <c r="G67" s="62" t="s">
        <v>415</v>
      </c>
      <c r="H67" s="39" t="s">
        <v>416</v>
      </c>
      <c r="I67" s="62" t="s">
        <v>417</v>
      </c>
      <c r="J67" s="39">
        <v>2500</v>
      </c>
      <c r="K67" s="35">
        <f t="shared" si="3"/>
        <v>2500</v>
      </c>
      <c r="L67" s="39">
        <v>2500</v>
      </c>
      <c r="M67" s="39">
        <v>0</v>
      </c>
      <c r="N67" s="39"/>
      <c r="O67" s="44"/>
      <c r="P67" s="44"/>
      <c r="Q67" s="44"/>
      <c r="R67" s="44"/>
      <c r="S67" s="39"/>
      <c r="T67" s="44">
        <f t="shared" si="4"/>
        <v>0</v>
      </c>
      <c r="U67" s="63" t="s">
        <v>91</v>
      </c>
      <c r="V67" s="37">
        <v>1200</v>
      </c>
      <c r="W67" s="37" t="s">
        <v>78</v>
      </c>
      <c r="X67" s="37" t="s">
        <v>17</v>
      </c>
      <c r="Y67" s="37" t="s">
        <v>79</v>
      </c>
      <c r="Z67" s="37" t="s">
        <v>78</v>
      </c>
      <c r="AA67" s="38" t="s">
        <v>418</v>
      </c>
      <c r="AB67" s="63" t="s">
        <v>419</v>
      </c>
      <c r="AC67" s="40" t="s">
        <v>420</v>
      </c>
    </row>
    <row r="68" s="3" customFormat="1" ht="42.75" spans="1:29">
      <c r="A68" s="61">
        <v>47</v>
      </c>
      <c r="B68" s="62" t="s">
        <v>421</v>
      </c>
      <c r="C68" s="62"/>
      <c r="D68" s="62" t="s">
        <v>422</v>
      </c>
      <c r="E68" s="62" t="s">
        <v>86</v>
      </c>
      <c r="F68" s="39" t="s">
        <v>120</v>
      </c>
      <c r="G68" s="62" t="s">
        <v>121</v>
      </c>
      <c r="H68" s="39" t="s">
        <v>177</v>
      </c>
      <c r="I68" s="62" t="s">
        <v>423</v>
      </c>
      <c r="J68" s="39">
        <v>45</v>
      </c>
      <c r="K68" s="35">
        <f t="shared" si="3"/>
        <v>45</v>
      </c>
      <c r="L68" s="39">
        <v>45</v>
      </c>
      <c r="M68" s="39">
        <v>0</v>
      </c>
      <c r="N68" s="39"/>
      <c r="O68" s="44"/>
      <c r="P68" s="44"/>
      <c r="Q68" s="44"/>
      <c r="R68" s="44"/>
      <c r="S68" s="39"/>
      <c r="T68" s="44">
        <f t="shared" si="4"/>
        <v>0</v>
      </c>
      <c r="U68" s="63" t="s">
        <v>91</v>
      </c>
      <c r="V68" s="37">
        <v>200</v>
      </c>
      <c r="W68" s="37" t="s">
        <v>78</v>
      </c>
      <c r="X68" s="37" t="s">
        <v>100</v>
      </c>
      <c r="Y68" s="37" t="s">
        <v>79</v>
      </c>
      <c r="Z68" s="37" t="s">
        <v>78</v>
      </c>
      <c r="AA68" s="38" t="s">
        <v>424</v>
      </c>
      <c r="AB68" s="63" t="s">
        <v>391</v>
      </c>
      <c r="AC68" s="40" t="s">
        <v>103</v>
      </c>
    </row>
    <row r="69" s="3" customFormat="1" ht="42.75" spans="1:29">
      <c r="A69" s="61">
        <v>48</v>
      </c>
      <c r="B69" s="62" t="s">
        <v>425</v>
      </c>
      <c r="C69" s="62"/>
      <c r="D69" s="62" t="s">
        <v>426</v>
      </c>
      <c r="E69" s="62" t="s">
        <v>14</v>
      </c>
      <c r="F69" s="39" t="s">
        <v>74</v>
      </c>
      <c r="G69" s="62" t="s">
        <v>75</v>
      </c>
      <c r="H69" s="39" t="s">
        <v>427</v>
      </c>
      <c r="I69" s="62" t="s">
        <v>428</v>
      </c>
      <c r="J69" s="39">
        <v>225</v>
      </c>
      <c r="K69" s="35">
        <f t="shared" si="3"/>
        <v>225</v>
      </c>
      <c r="L69" s="39">
        <v>225</v>
      </c>
      <c r="M69" s="39">
        <v>0</v>
      </c>
      <c r="N69" s="39"/>
      <c r="O69" s="44"/>
      <c r="P69" s="44"/>
      <c r="Q69" s="44"/>
      <c r="R69" s="44"/>
      <c r="S69" s="39"/>
      <c r="T69" s="44">
        <f t="shared" si="4"/>
        <v>0</v>
      </c>
      <c r="U69" s="63" t="s">
        <v>91</v>
      </c>
      <c r="V69" s="37">
        <v>1782</v>
      </c>
      <c r="W69" s="37" t="s">
        <v>78</v>
      </c>
      <c r="X69" s="37"/>
      <c r="Y69" s="37" t="s">
        <v>79</v>
      </c>
      <c r="Z69" s="37" t="s">
        <v>78</v>
      </c>
      <c r="AA69" s="38" t="s">
        <v>429</v>
      </c>
      <c r="AB69" s="63" t="s">
        <v>81</v>
      </c>
      <c r="AC69" s="40" t="s">
        <v>82</v>
      </c>
    </row>
    <row r="70" s="3" customFormat="1" ht="42.75" spans="1:29">
      <c r="A70" s="61">
        <v>49</v>
      </c>
      <c r="B70" s="62" t="s">
        <v>430</v>
      </c>
      <c r="C70" s="62"/>
      <c r="D70" s="62" t="s">
        <v>431</v>
      </c>
      <c r="E70" s="62" t="s">
        <v>14</v>
      </c>
      <c r="F70" s="39" t="s">
        <v>74</v>
      </c>
      <c r="G70" s="62" t="s">
        <v>292</v>
      </c>
      <c r="H70" s="39" t="s">
        <v>432</v>
      </c>
      <c r="I70" s="62" t="s">
        <v>433</v>
      </c>
      <c r="J70" s="39">
        <v>900</v>
      </c>
      <c r="K70" s="35">
        <f t="shared" si="3"/>
        <v>900</v>
      </c>
      <c r="L70" s="39">
        <v>900</v>
      </c>
      <c r="M70" s="39">
        <v>0</v>
      </c>
      <c r="N70" s="39"/>
      <c r="O70" s="44"/>
      <c r="P70" s="44"/>
      <c r="Q70" s="44"/>
      <c r="R70" s="44"/>
      <c r="S70" s="39"/>
      <c r="T70" s="44">
        <f t="shared" si="4"/>
        <v>0</v>
      </c>
      <c r="U70" s="63" t="s">
        <v>77</v>
      </c>
      <c r="V70" s="37">
        <v>1000</v>
      </c>
      <c r="W70" s="37" t="s">
        <v>78</v>
      </c>
      <c r="X70" s="37"/>
      <c r="Y70" s="37" t="s">
        <v>79</v>
      </c>
      <c r="Z70" s="37" t="s">
        <v>78</v>
      </c>
      <c r="AA70" s="38" t="s">
        <v>434</v>
      </c>
      <c r="AB70" s="63" t="s">
        <v>242</v>
      </c>
      <c r="AC70" s="40" t="s">
        <v>295</v>
      </c>
    </row>
    <row r="71" s="3" customFormat="1" ht="216" spans="1:29">
      <c r="A71" s="61">
        <v>50</v>
      </c>
      <c r="B71" s="62" t="s">
        <v>435</v>
      </c>
      <c r="C71" s="62"/>
      <c r="D71" s="62" t="s">
        <v>436</v>
      </c>
      <c r="E71" s="62" t="s">
        <v>14</v>
      </c>
      <c r="F71" s="39" t="s">
        <v>106</v>
      </c>
      <c r="G71" s="62" t="s">
        <v>107</v>
      </c>
      <c r="H71" s="39" t="s">
        <v>437</v>
      </c>
      <c r="I71" s="62" t="s">
        <v>438</v>
      </c>
      <c r="J71" s="39">
        <v>1200</v>
      </c>
      <c r="K71" s="35">
        <f t="shared" si="3"/>
        <v>1200</v>
      </c>
      <c r="L71" s="39">
        <v>0</v>
      </c>
      <c r="M71" s="39">
        <v>1200</v>
      </c>
      <c r="N71" s="39"/>
      <c r="O71" s="44"/>
      <c r="P71" s="44"/>
      <c r="Q71" s="44"/>
      <c r="R71" s="44"/>
      <c r="S71" s="39"/>
      <c r="T71" s="44">
        <f t="shared" si="4"/>
        <v>0</v>
      </c>
      <c r="U71" s="63" t="s">
        <v>77</v>
      </c>
      <c r="V71" s="37">
        <v>2500</v>
      </c>
      <c r="W71" s="37" t="s">
        <v>78</v>
      </c>
      <c r="X71" s="37"/>
      <c r="Y71" s="37" t="s">
        <v>79</v>
      </c>
      <c r="Z71" s="37" t="s">
        <v>78</v>
      </c>
      <c r="AA71" s="38" t="s">
        <v>439</v>
      </c>
      <c r="AB71" s="63" t="s">
        <v>304</v>
      </c>
      <c r="AC71" s="40" t="s">
        <v>112</v>
      </c>
    </row>
    <row r="72" s="3" customFormat="1" ht="42.75" spans="1:29">
      <c r="A72" s="61">
        <v>51</v>
      </c>
      <c r="B72" s="62" t="s">
        <v>440</v>
      </c>
      <c r="C72" s="62"/>
      <c r="D72" s="62" t="s">
        <v>441</v>
      </c>
      <c r="E72" s="62" t="s">
        <v>14</v>
      </c>
      <c r="F72" s="39" t="s">
        <v>74</v>
      </c>
      <c r="G72" s="62" t="s">
        <v>292</v>
      </c>
      <c r="H72" s="39" t="s">
        <v>442</v>
      </c>
      <c r="I72" s="62" t="s">
        <v>443</v>
      </c>
      <c r="J72" s="39">
        <v>950</v>
      </c>
      <c r="K72" s="35">
        <f t="shared" si="3"/>
        <v>950</v>
      </c>
      <c r="L72" s="39">
        <v>0</v>
      </c>
      <c r="M72" s="39">
        <v>950</v>
      </c>
      <c r="N72" s="39"/>
      <c r="O72" s="44"/>
      <c r="P72" s="44"/>
      <c r="Q72" s="44"/>
      <c r="R72" s="44"/>
      <c r="S72" s="39"/>
      <c r="T72" s="44">
        <f t="shared" si="4"/>
        <v>0</v>
      </c>
      <c r="U72" s="63" t="s">
        <v>77</v>
      </c>
      <c r="V72" s="37">
        <v>1500</v>
      </c>
      <c r="W72" s="37" t="s">
        <v>78</v>
      </c>
      <c r="X72" s="37"/>
      <c r="Y72" s="37" t="s">
        <v>79</v>
      </c>
      <c r="Z72" s="37" t="s">
        <v>78</v>
      </c>
      <c r="AA72" s="38" t="s">
        <v>444</v>
      </c>
      <c r="AB72" s="63" t="s">
        <v>242</v>
      </c>
      <c r="AC72" s="40" t="s">
        <v>295</v>
      </c>
    </row>
    <row r="73" s="3" customFormat="1" ht="42.75" spans="1:29">
      <c r="A73" s="61">
        <v>52</v>
      </c>
      <c r="B73" s="62" t="s">
        <v>445</v>
      </c>
      <c r="C73" s="62"/>
      <c r="D73" s="62" t="s">
        <v>446</v>
      </c>
      <c r="E73" s="62" t="s">
        <v>86</v>
      </c>
      <c r="F73" s="39" t="s">
        <v>120</v>
      </c>
      <c r="G73" s="62" t="s">
        <v>121</v>
      </c>
      <c r="H73" s="39" t="s">
        <v>206</v>
      </c>
      <c r="I73" s="62" t="s">
        <v>447</v>
      </c>
      <c r="J73" s="39">
        <v>2650</v>
      </c>
      <c r="K73" s="35">
        <f t="shared" si="3"/>
        <v>2650</v>
      </c>
      <c r="L73" s="39">
        <v>0</v>
      </c>
      <c r="M73" s="39">
        <v>2650</v>
      </c>
      <c r="N73" s="39"/>
      <c r="O73" s="44"/>
      <c r="P73" s="44"/>
      <c r="Q73" s="44"/>
      <c r="R73" s="44"/>
      <c r="S73" s="39"/>
      <c r="T73" s="44">
        <f t="shared" si="4"/>
        <v>0</v>
      </c>
      <c r="U73" s="63" t="s">
        <v>77</v>
      </c>
      <c r="V73" s="37">
        <v>4659</v>
      </c>
      <c r="W73" s="37" t="s">
        <v>78</v>
      </c>
      <c r="X73" s="37" t="s">
        <v>92</v>
      </c>
      <c r="Y73" s="37" t="s">
        <v>79</v>
      </c>
      <c r="Z73" s="37" t="s">
        <v>78</v>
      </c>
      <c r="AA73" s="38" t="s">
        <v>448</v>
      </c>
      <c r="AB73" s="63" t="s">
        <v>284</v>
      </c>
      <c r="AC73" s="40" t="s">
        <v>112</v>
      </c>
    </row>
    <row r="74" ht="74" customHeight="1" spans="1:29">
      <c r="A74" s="64"/>
      <c r="B74" s="65"/>
      <c r="C74" s="65"/>
      <c r="D74" s="51"/>
      <c r="E74" s="65"/>
      <c r="F74" s="65"/>
      <c r="G74" s="65"/>
      <c r="H74" s="51"/>
      <c r="I74" s="65"/>
      <c r="J74" s="5"/>
      <c r="K74" s="5"/>
      <c r="L74" s="5"/>
      <c r="M74" s="54"/>
      <c r="N74" s="54"/>
      <c r="O74" s="54"/>
      <c r="P74" s="54"/>
      <c r="Q74" s="54"/>
      <c r="R74" s="54"/>
      <c r="S74" s="5"/>
      <c r="T74" s="54"/>
      <c r="U74" s="1"/>
      <c r="V74" s="56"/>
      <c r="W74" s="56"/>
      <c r="X74" s="56"/>
      <c r="Y74" s="56"/>
      <c r="Z74" s="56"/>
      <c r="AB74" s="54"/>
    </row>
    <row r="75" ht="74" customHeight="1" spans="1:29">
      <c r="A75" s="64"/>
      <c r="B75" s="65"/>
      <c r="C75" s="65"/>
      <c r="D75" s="51"/>
      <c r="E75" s="65"/>
      <c r="F75" s="65"/>
      <c r="G75" s="65"/>
      <c r="H75" s="51"/>
      <c r="I75" s="65"/>
      <c r="J75" s="5"/>
      <c r="K75" s="5"/>
      <c r="L75" s="5"/>
      <c r="M75" s="54"/>
      <c r="N75" s="54"/>
      <c r="O75" s="54"/>
      <c r="P75" s="54"/>
      <c r="Q75" s="54"/>
      <c r="R75" s="54"/>
      <c r="S75" s="5"/>
      <c r="T75" s="54"/>
      <c r="U75" s="1"/>
      <c r="V75" s="56"/>
      <c r="W75" s="56"/>
      <c r="X75" s="56"/>
      <c r="Y75" s="56"/>
      <c r="Z75" s="56"/>
      <c r="AB75" s="54"/>
    </row>
    <row r="76" ht="74" customHeight="1" spans="1:29">
      <c r="A76" s="64"/>
      <c r="B76" s="65"/>
      <c r="C76" s="65"/>
      <c r="D76" s="51"/>
      <c r="E76" s="65"/>
      <c r="F76" s="65"/>
      <c r="G76" s="65"/>
      <c r="H76" s="51"/>
      <c r="I76" s="65"/>
      <c r="J76" s="5"/>
      <c r="K76" s="5"/>
      <c r="L76" s="5"/>
      <c r="M76" s="54"/>
      <c r="N76" s="54"/>
      <c r="O76" s="54"/>
      <c r="P76" s="54"/>
      <c r="Q76" s="54"/>
      <c r="R76" s="54"/>
      <c r="S76" s="5"/>
      <c r="T76" s="54"/>
      <c r="U76" s="1"/>
      <c r="V76" s="56"/>
      <c r="W76" s="56"/>
      <c r="X76" s="56"/>
      <c r="Y76" s="56"/>
      <c r="Z76" s="56"/>
      <c r="AB76" s="54"/>
    </row>
    <row r="77" ht="74" customHeight="1" spans="1:29">
      <c r="A77" s="64"/>
      <c r="B77" s="65"/>
      <c r="C77" s="65"/>
      <c r="D77" s="51"/>
      <c r="E77" s="65"/>
      <c r="F77" s="65"/>
      <c r="G77" s="65"/>
      <c r="H77" s="51"/>
      <c r="I77" s="65"/>
      <c r="J77" s="5"/>
      <c r="K77" s="5"/>
      <c r="L77" s="5"/>
      <c r="M77" s="54"/>
      <c r="N77" s="54"/>
      <c r="O77" s="54"/>
      <c r="P77" s="54"/>
      <c r="Q77" s="54"/>
      <c r="R77" s="54"/>
      <c r="S77" s="5"/>
      <c r="T77" s="54"/>
      <c r="U77" s="1"/>
      <c r="V77" s="56"/>
      <c r="W77" s="56"/>
      <c r="X77" s="56"/>
      <c r="Y77" s="56"/>
      <c r="Z77" s="56"/>
      <c r="AB77" s="54"/>
    </row>
    <row r="78" ht="74" customHeight="1" spans="1:29">
      <c r="A78" s="64"/>
      <c r="B78" s="65"/>
      <c r="C78" s="65"/>
      <c r="D78" s="51"/>
      <c r="E78" s="65"/>
      <c r="F78" s="65"/>
      <c r="G78" s="65"/>
      <c r="H78" s="51"/>
      <c r="I78" s="65"/>
      <c r="J78" s="5"/>
      <c r="K78" s="5"/>
      <c r="L78" s="5"/>
      <c r="M78" s="54"/>
      <c r="N78" s="54"/>
      <c r="O78" s="54"/>
      <c r="P78" s="54"/>
      <c r="Q78" s="54"/>
      <c r="R78" s="54"/>
      <c r="S78" s="5"/>
      <c r="T78" s="54"/>
      <c r="U78" s="1"/>
      <c r="V78" s="56"/>
      <c r="W78" s="56"/>
      <c r="X78" s="56"/>
      <c r="Y78" s="56"/>
      <c r="Z78" s="56"/>
      <c r="AB78" s="54"/>
    </row>
    <row r="79" ht="74" customHeight="1" spans="1:29">
      <c r="A79" s="64"/>
      <c r="B79" s="65"/>
      <c r="C79" s="65"/>
      <c r="D79" s="51"/>
      <c r="E79" s="65"/>
      <c r="F79" s="65"/>
      <c r="G79" s="65"/>
      <c r="H79" s="51"/>
      <c r="I79" s="65"/>
      <c r="J79" s="5"/>
      <c r="K79" s="5"/>
      <c r="L79" s="5"/>
      <c r="M79" s="54"/>
      <c r="N79" s="54"/>
      <c r="O79" s="54"/>
      <c r="P79" s="54"/>
      <c r="Q79" s="54"/>
      <c r="R79" s="54"/>
      <c r="S79" s="5"/>
      <c r="T79" s="54"/>
      <c r="U79" s="1"/>
      <c r="V79" s="56"/>
      <c r="W79" s="56"/>
      <c r="X79" s="56"/>
      <c r="Y79" s="56"/>
      <c r="Z79" s="56"/>
      <c r="AB79" s="54"/>
    </row>
    <row r="80" ht="74" customHeight="1" spans="1:29">
      <c r="A80" s="64"/>
      <c r="B80" s="65"/>
      <c r="C80" s="65"/>
      <c r="D80" s="51"/>
      <c r="E80" s="65"/>
      <c r="F80" s="65"/>
      <c r="G80" s="65"/>
      <c r="H80" s="51"/>
      <c r="I80" s="65"/>
      <c r="J80" s="5"/>
      <c r="K80" s="5"/>
      <c r="L80" s="5"/>
      <c r="M80" s="54"/>
      <c r="N80" s="54"/>
      <c r="O80" s="54"/>
      <c r="P80" s="54"/>
      <c r="Q80" s="54"/>
      <c r="R80" s="54"/>
      <c r="S80" s="5"/>
      <c r="T80" s="54"/>
      <c r="U80" s="1"/>
      <c r="V80" s="56"/>
      <c r="W80" s="56"/>
      <c r="X80" s="56"/>
      <c r="Y80" s="56"/>
      <c r="Z80" s="56"/>
      <c r="AB80" s="54"/>
    </row>
    <row r="81" ht="74" customHeight="1" spans="1:28">
      <c r="A81" s="64"/>
      <c r="B81" s="65"/>
      <c r="C81" s="65"/>
      <c r="D81" s="51"/>
      <c r="E81" s="65"/>
      <c r="F81" s="65"/>
      <c r="G81" s="65"/>
      <c r="H81" s="51"/>
      <c r="I81" s="65"/>
      <c r="J81" s="5"/>
      <c r="K81" s="5"/>
      <c r="L81" s="5"/>
      <c r="M81" s="54"/>
      <c r="N81" s="54"/>
      <c r="O81" s="54"/>
      <c r="P81" s="54"/>
      <c r="Q81" s="54"/>
      <c r="R81" s="54"/>
      <c r="S81" s="5"/>
      <c r="T81" s="54"/>
      <c r="U81" s="1"/>
      <c r="V81" s="56"/>
      <c r="W81" s="56"/>
      <c r="X81" s="56"/>
      <c r="Y81" s="56"/>
      <c r="Z81" s="56"/>
      <c r="AB81" s="54"/>
    </row>
    <row r="82" ht="74" customHeight="1" spans="1:28">
      <c r="A82" s="64"/>
      <c r="B82" s="65"/>
      <c r="C82" s="65"/>
      <c r="D82" s="51"/>
      <c r="E82" s="65"/>
      <c r="F82" s="65"/>
      <c r="G82" s="65"/>
      <c r="H82" s="51"/>
      <c r="I82" s="65"/>
      <c r="J82" s="5"/>
      <c r="K82" s="5"/>
      <c r="L82" s="5"/>
      <c r="M82" s="54"/>
      <c r="N82" s="54"/>
      <c r="O82" s="54"/>
      <c r="P82" s="54"/>
      <c r="Q82" s="54"/>
      <c r="R82" s="54"/>
      <c r="S82" s="5"/>
      <c r="T82" s="54"/>
      <c r="U82" s="1"/>
      <c r="V82" s="56"/>
      <c r="W82" s="56"/>
      <c r="X82" s="56"/>
      <c r="Y82" s="56"/>
      <c r="Z82" s="56"/>
      <c r="AB82" s="54"/>
    </row>
    <row r="83" ht="74" customHeight="1" spans="1:28">
      <c r="A83" s="64"/>
      <c r="B83" s="65"/>
      <c r="C83" s="65"/>
      <c r="D83" s="51"/>
      <c r="E83" s="65"/>
      <c r="F83" s="65"/>
      <c r="G83" s="65"/>
      <c r="H83" s="51"/>
      <c r="I83" s="65"/>
      <c r="J83" s="5"/>
      <c r="K83" s="5"/>
      <c r="L83" s="5"/>
      <c r="M83" s="54"/>
      <c r="N83" s="54"/>
      <c r="O83" s="54"/>
      <c r="P83" s="54"/>
      <c r="Q83" s="54"/>
      <c r="R83" s="54"/>
      <c r="S83" s="5"/>
      <c r="T83" s="54"/>
      <c r="U83" s="1"/>
      <c r="V83" s="56"/>
      <c r="W83" s="56"/>
      <c r="X83" s="56"/>
      <c r="Y83" s="56"/>
      <c r="Z83" s="56"/>
      <c r="AB83" s="54"/>
    </row>
    <row r="84" ht="74" customHeight="1" spans="1:28">
      <c r="A84" s="64"/>
      <c r="B84" s="65"/>
      <c r="C84" s="65"/>
      <c r="D84" s="51"/>
      <c r="E84" s="65"/>
      <c r="F84" s="65"/>
      <c r="G84" s="65"/>
      <c r="H84" s="51"/>
      <c r="I84" s="65"/>
      <c r="J84" s="5"/>
      <c r="K84" s="5"/>
      <c r="L84" s="5"/>
      <c r="M84" s="54"/>
      <c r="N84" s="54"/>
      <c r="O84" s="54"/>
      <c r="P84" s="54"/>
      <c r="Q84" s="54"/>
      <c r="R84" s="54"/>
      <c r="S84" s="5"/>
      <c r="T84" s="54"/>
      <c r="U84" s="1"/>
      <c r="V84" s="56"/>
      <c r="W84" s="56"/>
      <c r="X84" s="56"/>
      <c r="Y84" s="56"/>
      <c r="Z84" s="56"/>
      <c r="AB84" s="54"/>
    </row>
    <row r="85" ht="74" customHeight="1" spans="1:28">
      <c r="A85" s="64"/>
      <c r="B85" s="65"/>
      <c r="C85" s="65"/>
      <c r="D85" s="51"/>
      <c r="E85" s="65"/>
      <c r="F85" s="65"/>
      <c r="G85" s="65"/>
      <c r="H85" s="51"/>
      <c r="I85" s="65"/>
      <c r="J85" s="5"/>
      <c r="K85" s="5"/>
      <c r="L85" s="5"/>
      <c r="M85" s="54"/>
      <c r="N85" s="54"/>
      <c r="O85" s="54"/>
      <c r="P85" s="54"/>
      <c r="Q85" s="54"/>
      <c r="R85" s="54"/>
      <c r="S85" s="5"/>
      <c r="T85" s="54"/>
      <c r="U85" s="1"/>
      <c r="V85" s="56"/>
      <c r="W85" s="56"/>
      <c r="X85" s="56"/>
      <c r="Y85" s="56"/>
      <c r="Z85" s="56"/>
      <c r="AB85" s="54"/>
    </row>
    <row r="86" ht="74" customHeight="1" spans="1:28">
      <c r="A86" s="64"/>
      <c r="B86" s="65"/>
      <c r="C86" s="65"/>
      <c r="D86" s="51"/>
      <c r="E86" s="65"/>
      <c r="F86" s="65"/>
      <c r="G86" s="65"/>
      <c r="H86" s="51"/>
      <c r="I86" s="65"/>
      <c r="J86" s="5"/>
      <c r="K86" s="5"/>
      <c r="L86" s="5"/>
      <c r="M86" s="54"/>
      <c r="N86" s="54"/>
      <c r="O86" s="54"/>
      <c r="P86" s="54"/>
      <c r="Q86" s="54"/>
      <c r="R86" s="54"/>
      <c r="S86" s="5"/>
      <c r="T86" s="54"/>
      <c r="U86" s="1"/>
      <c r="V86" s="56"/>
      <c r="W86" s="56"/>
      <c r="X86" s="56"/>
      <c r="Y86" s="56"/>
      <c r="Z86" s="56"/>
      <c r="AB86" s="54"/>
    </row>
    <row r="87" ht="74" customHeight="1" spans="1:28">
      <c r="A87" s="64"/>
      <c r="B87" s="65"/>
      <c r="C87" s="65"/>
      <c r="D87" s="51"/>
      <c r="E87" s="65"/>
      <c r="F87" s="65"/>
      <c r="G87" s="65"/>
      <c r="H87" s="51"/>
      <c r="I87" s="65"/>
      <c r="J87" s="5"/>
      <c r="K87" s="5"/>
      <c r="L87" s="5"/>
      <c r="M87" s="54"/>
      <c r="N87" s="54"/>
      <c r="O87" s="54"/>
      <c r="P87" s="54"/>
      <c r="Q87" s="54"/>
      <c r="R87" s="54"/>
      <c r="S87" s="5"/>
      <c r="T87" s="54"/>
      <c r="U87" s="1"/>
      <c r="V87" s="56"/>
      <c r="W87" s="56"/>
      <c r="X87" s="56"/>
      <c r="Y87" s="56"/>
      <c r="Z87" s="56"/>
      <c r="AB87" s="54"/>
    </row>
    <row r="88" ht="74" customHeight="1" spans="1:28">
      <c r="A88" s="64"/>
      <c r="B88" s="65"/>
      <c r="C88" s="65"/>
      <c r="D88" s="51"/>
      <c r="E88" s="65"/>
      <c r="F88" s="65"/>
      <c r="G88" s="65"/>
      <c r="H88" s="51"/>
      <c r="I88" s="65"/>
      <c r="J88" s="5"/>
      <c r="K88" s="5"/>
      <c r="L88" s="5"/>
      <c r="M88" s="54"/>
      <c r="N88" s="54"/>
      <c r="O88" s="54"/>
      <c r="P88" s="54"/>
      <c r="Q88" s="54"/>
      <c r="R88" s="54"/>
      <c r="S88" s="5"/>
      <c r="T88" s="54"/>
      <c r="U88" s="1"/>
      <c r="V88" s="56"/>
      <c r="W88" s="56"/>
      <c r="X88" s="56"/>
      <c r="Y88" s="56"/>
      <c r="Z88" s="56"/>
      <c r="AB88" s="54"/>
    </row>
    <row r="89" ht="74" customHeight="1" spans="1:28">
      <c r="A89" s="64"/>
      <c r="B89" s="65"/>
      <c r="C89" s="65"/>
      <c r="D89" s="51"/>
      <c r="E89" s="65"/>
      <c r="F89" s="65"/>
      <c r="G89" s="65"/>
      <c r="H89" s="51"/>
      <c r="I89" s="65"/>
      <c r="J89" s="5"/>
      <c r="K89" s="5"/>
      <c r="L89" s="5"/>
      <c r="M89" s="54"/>
      <c r="N89" s="54"/>
      <c r="O89" s="54"/>
      <c r="P89" s="54"/>
      <c r="Q89" s="54"/>
      <c r="R89" s="54"/>
      <c r="S89" s="5"/>
      <c r="T89" s="54"/>
      <c r="U89" s="1"/>
      <c r="V89" s="56"/>
      <c r="W89" s="56"/>
      <c r="X89" s="56"/>
      <c r="Y89" s="56"/>
      <c r="Z89" s="56"/>
      <c r="AB89" s="54"/>
    </row>
    <row r="90" ht="74" customHeight="1" spans="1:28">
      <c r="A90" s="64"/>
      <c r="B90" s="65"/>
      <c r="C90" s="65"/>
      <c r="D90" s="51"/>
      <c r="E90" s="65"/>
      <c r="F90" s="65"/>
      <c r="G90" s="65"/>
      <c r="H90" s="51"/>
      <c r="I90" s="65"/>
      <c r="J90" s="5"/>
      <c r="K90" s="5"/>
      <c r="L90" s="5"/>
      <c r="M90" s="54"/>
      <c r="N90" s="54"/>
      <c r="O90" s="54"/>
      <c r="P90" s="54"/>
      <c r="Q90" s="54"/>
      <c r="R90" s="54"/>
      <c r="S90" s="5"/>
      <c r="T90" s="54"/>
      <c r="U90" s="1"/>
      <c r="V90" s="56"/>
      <c r="W90" s="56"/>
      <c r="X90" s="56"/>
      <c r="Y90" s="56"/>
      <c r="Z90" s="56"/>
      <c r="AB90" s="54"/>
    </row>
    <row r="91" ht="74" customHeight="1" spans="1:28">
      <c r="A91" s="64"/>
      <c r="B91" s="65"/>
      <c r="C91" s="65"/>
      <c r="D91" s="51"/>
      <c r="E91" s="65"/>
      <c r="F91" s="65"/>
      <c r="G91" s="65"/>
      <c r="H91" s="51"/>
      <c r="I91" s="65"/>
      <c r="J91" s="5"/>
      <c r="K91" s="5"/>
      <c r="L91" s="5"/>
      <c r="M91" s="54"/>
      <c r="N91" s="54"/>
      <c r="O91" s="54"/>
      <c r="P91" s="54"/>
      <c r="Q91" s="54"/>
      <c r="R91" s="54"/>
      <c r="S91" s="5"/>
      <c r="T91" s="54"/>
      <c r="U91" s="1"/>
      <c r="V91" s="56"/>
      <c r="W91" s="56"/>
      <c r="X91" s="56"/>
      <c r="Y91" s="56"/>
      <c r="Z91" s="56"/>
      <c r="AB91" s="54"/>
    </row>
    <row r="92" ht="74" customHeight="1" spans="1:28">
      <c r="A92" s="64"/>
      <c r="B92" s="65"/>
      <c r="C92" s="65"/>
      <c r="D92" s="51"/>
      <c r="E92" s="65"/>
      <c r="F92" s="65"/>
      <c r="G92" s="65"/>
      <c r="H92" s="51"/>
      <c r="I92" s="65"/>
      <c r="J92" s="5"/>
      <c r="K92" s="5"/>
      <c r="L92" s="5"/>
      <c r="M92" s="54"/>
      <c r="N92" s="54"/>
      <c r="O92" s="54"/>
      <c r="P92" s="54"/>
      <c r="Q92" s="54"/>
      <c r="R92" s="54"/>
      <c r="S92" s="5"/>
      <c r="T92" s="54"/>
      <c r="U92" s="1"/>
      <c r="V92" s="56"/>
      <c r="W92" s="56"/>
      <c r="X92" s="56"/>
      <c r="Y92" s="56"/>
      <c r="Z92" s="56"/>
      <c r="AB92" s="54"/>
    </row>
    <row r="93" ht="74" customHeight="1" spans="1:28">
      <c r="A93" s="64"/>
      <c r="B93" s="65"/>
      <c r="C93" s="65"/>
      <c r="D93" s="51"/>
      <c r="E93" s="65"/>
      <c r="F93" s="65"/>
      <c r="G93" s="65"/>
      <c r="H93" s="51"/>
      <c r="I93" s="65"/>
      <c r="J93" s="5"/>
      <c r="K93" s="5"/>
      <c r="L93" s="5"/>
      <c r="M93" s="54"/>
      <c r="N93" s="54"/>
      <c r="O93" s="54"/>
      <c r="P93" s="54"/>
      <c r="Q93" s="54"/>
      <c r="R93" s="54"/>
      <c r="S93" s="5"/>
      <c r="T93" s="54"/>
      <c r="U93" s="1"/>
      <c r="V93" s="56"/>
      <c r="W93" s="56"/>
      <c r="X93" s="56"/>
      <c r="Y93" s="56"/>
      <c r="Z93" s="56"/>
      <c r="AB93" s="54"/>
    </row>
    <row r="94" ht="74" customHeight="1" spans="1:28">
      <c r="A94" s="64"/>
      <c r="B94" s="65"/>
      <c r="C94" s="65"/>
      <c r="D94" s="51"/>
      <c r="E94" s="65"/>
      <c r="F94" s="65"/>
      <c r="G94" s="65"/>
      <c r="H94" s="51"/>
      <c r="I94" s="65"/>
      <c r="J94" s="5"/>
      <c r="K94" s="5"/>
      <c r="L94" s="5"/>
      <c r="M94" s="54"/>
      <c r="N94" s="54"/>
      <c r="O94" s="54"/>
      <c r="P94" s="54"/>
      <c r="Q94" s="54"/>
      <c r="R94" s="54"/>
      <c r="S94" s="5"/>
      <c r="T94" s="54"/>
      <c r="U94" s="1"/>
      <c r="V94" s="56"/>
      <c r="W94" s="56"/>
      <c r="X94" s="56"/>
      <c r="Y94" s="56"/>
      <c r="Z94" s="56"/>
      <c r="AB94" s="54"/>
    </row>
    <row r="95" ht="74" customHeight="1" spans="1:28">
      <c r="A95" s="64"/>
      <c r="B95" s="65"/>
      <c r="C95" s="65"/>
      <c r="D95" s="51"/>
      <c r="E95" s="65"/>
      <c r="F95" s="65"/>
      <c r="G95" s="65"/>
      <c r="H95" s="51"/>
      <c r="I95" s="65"/>
      <c r="J95" s="5"/>
      <c r="K95" s="5"/>
      <c r="L95" s="5"/>
      <c r="M95" s="54"/>
      <c r="N95" s="54"/>
      <c r="O95" s="54"/>
      <c r="P95" s="54"/>
      <c r="Q95" s="54"/>
      <c r="R95" s="54"/>
      <c r="S95" s="5"/>
      <c r="T95" s="54"/>
      <c r="U95" s="1"/>
      <c r="V95" s="56"/>
      <c r="W95" s="56"/>
      <c r="X95" s="56"/>
      <c r="Y95" s="56"/>
      <c r="Z95" s="56"/>
      <c r="AB95" s="54"/>
    </row>
    <row r="96" ht="74" customHeight="1" spans="1:28">
      <c r="A96" s="64"/>
      <c r="B96" s="65"/>
      <c r="C96" s="65"/>
      <c r="D96" s="51"/>
      <c r="E96" s="65"/>
      <c r="F96" s="65"/>
      <c r="G96" s="65"/>
      <c r="H96" s="51"/>
      <c r="I96" s="65"/>
      <c r="J96" s="5"/>
      <c r="K96" s="5"/>
      <c r="L96" s="5"/>
      <c r="M96" s="54"/>
      <c r="N96" s="54"/>
      <c r="O96" s="54"/>
      <c r="P96" s="54"/>
      <c r="Q96" s="54"/>
      <c r="R96" s="54"/>
      <c r="S96" s="5"/>
      <c r="T96" s="54"/>
      <c r="U96" s="1"/>
      <c r="V96" s="56"/>
      <c r="W96" s="56"/>
      <c r="X96" s="56"/>
      <c r="Y96" s="56"/>
      <c r="Z96" s="56"/>
      <c r="AB96" s="54"/>
    </row>
    <row r="97" ht="74" customHeight="1" spans="1:28">
      <c r="A97" s="64"/>
      <c r="B97" s="65"/>
      <c r="C97" s="65"/>
      <c r="D97" s="51"/>
      <c r="E97" s="65"/>
      <c r="F97" s="65"/>
      <c r="G97" s="65"/>
      <c r="H97" s="51"/>
      <c r="I97" s="65"/>
      <c r="J97" s="5"/>
      <c r="K97" s="5"/>
      <c r="L97" s="5"/>
      <c r="M97" s="54"/>
      <c r="N97" s="54"/>
      <c r="O97" s="54"/>
      <c r="P97" s="54"/>
      <c r="Q97" s="54"/>
      <c r="R97" s="54"/>
      <c r="S97" s="5"/>
      <c r="T97" s="54"/>
      <c r="U97" s="1"/>
      <c r="V97" s="56"/>
      <c r="W97" s="56"/>
      <c r="X97" s="56"/>
      <c r="Y97" s="56"/>
      <c r="Z97" s="56"/>
      <c r="AB97" s="54"/>
    </row>
    <row r="98" ht="74" customHeight="1" spans="1:28">
      <c r="H98" s="5"/>
      <c r="I98" s="59"/>
      <c r="J98" s="5"/>
      <c r="K98" s="5"/>
      <c r="L98" s="5"/>
      <c r="M98" s="54"/>
      <c r="N98" s="54"/>
      <c r="O98" s="54"/>
      <c r="P98" s="54"/>
      <c r="Q98" s="54"/>
      <c r="R98" s="54"/>
      <c r="S98" s="5"/>
      <c r="T98" s="54"/>
      <c r="U98" s="1"/>
      <c r="V98" s="56"/>
      <c r="W98" s="56"/>
      <c r="X98" s="56"/>
      <c r="Y98" s="56"/>
      <c r="Z98" s="56"/>
      <c r="AB98" s="54"/>
    </row>
    <row r="99" ht="74" customHeight="1" spans="1:28">
      <c r="H99" s="5"/>
      <c r="I99" s="59"/>
      <c r="J99" s="5"/>
      <c r="K99" s="5"/>
      <c r="L99" s="5"/>
      <c r="M99" s="54"/>
      <c r="N99" s="54"/>
      <c r="O99" s="54"/>
      <c r="P99" s="54"/>
      <c r="Q99" s="54"/>
      <c r="R99" s="54"/>
      <c r="S99" s="5"/>
      <c r="T99" s="54"/>
      <c r="U99" s="1"/>
      <c r="V99" s="56"/>
      <c r="W99" s="56"/>
      <c r="X99" s="56"/>
      <c r="Y99" s="56"/>
      <c r="Z99" s="56"/>
      <c r="AB99" s="54"/>
    </row>
    <row r="100" ht="74" customHeight="1" spans="1:28">
      <c r="H100" s="5"/>
      <c r="I100" s="59"/>
      <c r="J100" s="5"/>
      <c r="K100" s="5"/>
      <c r="L100" s="5"/>
      <c r="M100" s="54"/>
      <c r="N100" s="54"/>
      <c r="O100" s="54"/>
      <c r="P100" s="54"/>
      <c r="Q100" s="54"/>
      <c r="R100" s="54"/>
      <c r="S100" s="5"/>
      <c r="T100" s="54"/>
      <c r="U100" s="1"/>
      <c r="V100" s="56"/>
      <c r="W100" s="56"/>
      <c r="X100" s="56"/>
      <c r="Y100" s="56"/>
      <c r="Z100" s="56"/>
      <c r="AB100" s="54"/>
    </row>
    <row r="101" ht="74" customHeight="1" spans="1:28">
      <c r="H101" s="5"/>
      <c r="I101" s="59"/>
      <c r="J101" s="5"/>
      <c r="K101" s="5"/>
      <c r="L101" s="5"/>
      <c r="M101" s="54"/>
      <c r="N101" s="54"/>
      <c r="O101" s="54"/>
      <c r="P101" s="54"/>
      <c r="Q101" s="54"/>
      <c r="R101" s="54"/>
      <c r="S101" s="5"/>
      <c r="T101" s="54"/>
      <c r="U101" s="1"/>
      <c r="V101" s="56"/>
      <c r="W101" s="56"/>
      <c r="X101" s="56"/>
      <c r="Y101" s="56"/>
      <c r="Z101" s="56"/>
      <c r="AB101" s="54"/>
    </row>
    <row r="102" ht="74" customHeight="1" spans="1:28">
      <c r="H102" s="5"/>
      <c r="I102" s="59"/>
      <c r="J102" s="5"/>
      <c r="K102" s="5"/>
      <c r="L102" s="5"/>
      <c r="M102" s="54"/>
      <c r="N102" s="54"/>
      <c r="O102" s="54"/>
      <c r="P102" s="54"/>
      <c r="Q102" s="54"/>
      <c r="R102" s="54"/>
      <c r="S102" s="5"/>
      <c r="T102" s="54"/>
      <c r="U102" s="1"/>
      <c r="V102" s="56"/>
      <c r="W102" s="56"/>
      <c r="X102" s="56"/>
      <c r="Y102" s="56"/>
      <c r="Z102" s="56"/>
      <c r="AB102" s="54"/>
    </row>
    <row r="103" ht="74" customHeight="1" spans="1:28">
      <c r="H103" s="5"/>
      <c r="I103" s="59"/>
      <c r="J103" s="5"/>
      <c r="K103" s="5"/>
      <c r="L103" s="5"/>
      <c r="M103" s="54"/>
      <c r="N103" s="54"/>
      <c r="O103" s="54"/>
      <c r="P103" s="54"/>
      <c r="Q103" s="54"/>
      <c r="R103" s="54"/>
      <c r="S103" s="5"/>
      <c r="T103" s="54"/>
      <c r="U103" s="1"/>
      <c r="V103" s="56"/>
      <c r="W103" s="56"/>
      <c r="X103" s="56"/>
      <c r="Y103" s="56"/>
      <c r="Z103" s="56"/>
      <c r="AB103" s="54"/>
    </row>
    <row r="104" ht="74" customHeight="1" spans="1:28">
      <c r="J104" s="5"/>
      <c r="K104" s="5"/>
      <c r="L104" s="5"/>
      <c r="M104" s="54"/>
      <c r="N104" s="54"/>
      <c r="O104" s="54"/>
      <c r="P104" s="54"/>
      <c r="Q104" s="54"/>
      <c r="R104" s="54"/>
      <c r="S104" s="5"/>
      <c r="T104" s="54"/>
      <c r="U104" s="1"/>
      <c r="V104" s="56"/>
      <c r="W104" s="56"/>
      <c r="X104" s="56"/>
      <c r="Y104" s="56"/>
      <c r="Z104" s="56"/>
      <c r="AB104" s="54"/>
    </row>
    <row r="105" ht="74" customHeight="1" spans="1:28">
      <c r="J105" s="5"/>
      <c r="K105" s="5"/>
      <c r="L105" s="5"/>
      <c r="M105" s="54"/>
      <c r="N105" s="54"/>
      <c r="O105" s="54"/>
      <c r="P105" s="54"/>
      <c r="Q105" s="54"/>
      <c r="R105" s="54"/>
      <c r="S105" s="5"/>
      <c r="T105" s="54"/>
      <c r="U105" s="1"/>
      <c r="V105" s="56"/>
      <c r="W105" s="56"/>
      <c r="X105" s="56"/>
      <c r="Y105" s="56"/>
      <c r="Z105" s="56"/>
      <c r="AB105" s="54"/>
    </row>
    <row r="106" ht="74" customHeight="1" spans="1:28">
      <c r="J106" s="5"/>
      <c r="K106" s="5"/>
      <c r="L106" s="5"/>
      <c r="M106" s="54"/>
      <c r="N106" s="54"/>
      <c r="O106" s="54"/>
      <c r="P106" s="54"/>
      <c r="Q106" s="54"/>
      <c r="R106" s="54"/>
      <c r="S106" s="5"/>
      <c r="T106" s="54"/>
      <c r="U106" s="1"/>
      <c r="V106" s="56"/>
      <c r="W106" s="56"/>
      <c r="X106" s="56"/>
      <c r="Y106" s="56"/>
      <c r="Z106" s="56"/>
      <c r="AB106" s="54"/>
    </row>
    <row r="107" ht="74" customHeight="1" spans="1:28">
      <c r="J107" s="5"/>
      <c r="K107" s="5"/>
      <c r="L107" s="5"/>
      <c r="M107" s="54"/>
      <c r="N107" s="54"/>
      <c r="O107" s="54"/>
      <c r="P107" s="54"/>
      <c r="Q107" s="54"/>
      <c r="R107" s="54"/>
      <c r="S107" s="5"/>
      <c r="T107" s="54"/>
      <c r="U107" s="1"/>
      <c r="V107" s="56"/>
      <c r="W107" s="56"/>
      <c r="X107" s="56"/>
      <c r="Y107" s="56"/>
      <c r="Z107" s="56"/>
      <c r="AB107" s="54"/>
    </row>
    <row r="108" ht="74" customHeight="1" spans="1:28">
      <c r="J108" s="5"/>
      <c r="K108" s="5"/>
      <c r="L108" s="5"/>
      <c r="M108" s="54"/>
      <c r="N108" s="54"/>
      <c r="O108" s="54"/>
      <c r="P108" s="54"/>
      <c r="Q108" s="54"/>
      <c r="R108" s="54"/>
      <c r="S108" s="5"/>
      <c r="T108" s="54"/>
      <c r="U108" s="1"/>
      <c r="V108" s="56"/>
      <c r="W108" s="56"/>
      <c r="X108" s="56"/>
      <c r="Y108" s="56"/>
      <c r="Z108" s="56"/>
      <c r="AB108" s="54"/>
    </row>
    <row r="109" ht="74" customHeight="1" spans="1:28">
      <c r="J109" s="5"/>
      <c r="K109" s="5"/>
      <c r="L109" s="5"/>
      <c r="M109" s="54"/>
      <c r="N109" s="54"/>
      <c r="O109" s="54"/>
      <c r="P109" s="54"/>
      <c r="Q109" s="54"/>
      <c r="R109" s="54"/>
      <c r="S109" s="5"/>
      <c r="T109" s="54"/>
      <c r="U109" s="1"/>
      <c r="V109" s="56"/>
      <c r="W109" s="56"/>
      <c r="X109" s="56"/>
      <c r="Y109" s="56"/>
      <c r="Z109" s="56"/>
      <c r="AB109" s="54"/>
    </row>
    <row r="110" ht="74" customHeight="1" spans="1:28">
      <c r="J110" s="5"/>
      <c r="K110" s="5"/>
      <c r="L110" s="5"/>
      <c r="M110" s="54"/>
      <c r="N110" s="54"/>
      <c r="O110" s="54"/>
      <c r="P110" s="54"/>
      <c r="Q110" s="54"/>
      <c r="R110" s="54"/>
      <c r="S110" s="5"/>
      <c r="T110" s="54"/>
      <c r="U110" s="1"/>
      <c r="V110" s="56"/>
      <c r="W110" s="56"/>
      <c r="X110" s="56"/>
      <c r="Y110" s="56"/>
      <c r="Z110" s="56"/>
      <c r="AB110" s="54"/>
    </row>
    <row r="111" ht="74" customHeight="1" spans="1:28">
      <c r="J111" s="5"/>
      <c r="K111" s="5"/>
      <c r="L111" s="5"/>
      <c r="M111" s="54"/>
      <c r="N111" s="54"/>
      <c r="O111" s="54"/>
      <c r="P111" s="54"/>
      <c r="Q111" s="54"/>
      <c r="R111" s="54"/>
      <c r="S111" s="5"/>
      <c r="T111" s="54"/>
      <c r="U111" s="1"/>
      <c r="V111" s="56"/>
      <c r="W111" s="56"/>
      <c r="X111" s="56"/>
      <c r="Y111" s="56"/>
      <c r="Z111" s="56"/>
      <c r="AB111" s="54"/>
    </row>
    <row r="112" ht="74" customHeight="1"/>
    <row r="113" ht="74" customHeight="1"/>
    <row r="114" ht="74" customHeight="1"/>
    <row r="115" ht="74" customHeight="1"/>
    <row r="116" ht="74" customHeight="1"/>
    <row r="117" ht="74" customHeight="1"/>
    <row r="118" ht="74" customHeight="1"/>
  </sheetData>
  <autoFilter xmlns:etc="http://www.wps.cn/officeDocument/2017/etCustomData" ref="A7:AD73" etc:filterBottomFollowUsedRange="0">
    <extLst/>
  </autoFilter>
  <mergeCells count="31">
    <mergeCell ref="A1:AC1"/>
    <mergeCell ref="A2:AB2"/>
    <mergeCell ref="K3:T3"/>
    <mergeCell ref="K4:R4"/>
    <mergeCell ref="L5:M5"/>
    <mergeCell ref="N5:O5"/>
    <mergeCell ref="A3:A6"/>
    <mergeCell ref="B3:B6"/>
    <mergeCell ref="C3:C6"/>
    <mergeCell ref="D3:D6"/>
    <mergeCell ref="E3:E6"/>
    <mergeCell ref="F3:F6"/>
    <mergeCell ref="G3:G6"/>
    <mergeCell ref="H3:H6"/>
    <mergeCell ref="I3:I6"/>
    <mergeCell ref="J3:J6"/>
    <mergeCell ref="K5:K6"/>
    <mergeCell ref="P5:P6"/>
    <mergeCell ref="Q5:Q6"/>
    <mergeCell ref="R5:R6"/>
    <mergeCell ref="S4:S6"/>
    <mergeCell ref="T4:T6"/>
    <mergeCell ref="U3:U6"/>
    <mergeCell ref="V3:V6"/>
    <mergeCell ref="W3:W6"/>
    <mergeCell ref="X3:X6"/>
    <mergeCell ref="Y3:Y6"/>
    <mergeCell ref="Z3:Z6"/>
    <mergeCell ref="AA3:AA6"/>
    <mergeCell ref="AB3:AB6"/>
    <mergeCell ref="AC3:AC6"/>
  </mergeCells>
  <printOptions horizontalCentered="1"/>
  <pageMargins left="0.432638888888889" right="0.314583333333333" top="0.550694444444444" bottom="0.275" header="0.432638888888889" footer="0.314583333333333"/>
  <pageSetup paperSize="9" scale="38" fitToHeight="0" orientation="landscape" horizontalDpi="600"/>
  <headerFooter/>
  <rowBreaks count="5" manualBreakCount="5">
    <brk id="75" max="16383" man="1"/>
    <brk id="103" max="16383" man="1"/>
    <brk id="163" max="16383" man="1"/>
    <brk id="163" max="16383" man="1"/>
    <brk id="16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18"/>
  <sheetViews>
    <sheetView tabSelected="1" view="pageBreakPreview" zoomScale="85" zoomScaleNormal="60" workbookViewId="0">
      <pane xSplit="7" ySplit="6" topLeftCell="H7" activePane="bottomRight" state="frozen"/>
      <selection/>
      <selection pane="topRight"/>
      <selection pane="bottomLeft"/>
      <selection pane="bottomRight" activeCell="I72" sqref="I72"/>
    </sheetView>
  </sheetViews>
  <sheetFormatPr defaultColWidth="9" defaultRowHeight="14.25"/>
  <cols>
    <col min="1" max="1" width="4.475" style="4" customWidth="1"/>
    <col min="2" max="3" width="8.13333333333333" style="5" hidden="1" customWidth="1"/>
    <col min="4" max="4" width="20.2916666666667" style="5" customWidth="1"/>
    <col min="5" max="5" width="6.36666666666667" style="5" customWidth="1"/>
    <col min="6" max="6" width="12.35" style="5" hidden="1" customWidth="1"/>
    <col min="7" max="7" width="18.6666666666667" style="5" hidden="1" customWidth="1"/>
    <col min="8" max="8" width="15.1416666666667" style="6" customWidth="1"/>
    <col min="9" max="9" width="64.2583333333333" style="7" customWidth="1"/>
    <col min="10" max="10" width="10.875" style="8" customWidth="1"/>
    <col min="11" max="12" width="10.875" style="6" customWidth="1"/>
    <col min="13" max="16" width="10.875" style="9" customWidth="1"/>
    <col min="17" max="17" width="10.875" style="10" customWidth="1"/>
    <col min="18" max="19" width="8.66666666666667" style="11" hidden="1" customWidth="1"/>
    <col min="20" max="20" width="9.38333333333333" style="11" hidden="1" customWidth="1"/>
    <col min="21" max="22" width="8.66666666666667" style="11" hidden="1" customWidth="1"/>
    <col min="23" max="23" width="33.95" style="7" customWidth="1"/>
    <col min="24" max="24" width="11.975" style="6" customWidth="1"/>
    <col min="25" max="25" width="9" style="12" hidden="1" customWidth="1"/>
    <col min="26" max="16322" width="9" style="3"/>
    <col min="16323" max="16323" width="30.1083333333333" style="3"/>
    <col min="16324" max="16384" width="9" style="3"/>
  </cols>
  <sheetData>
    <row r="1" s="1" customFormat="1" ht="15.75" spans="1:26">
      <c r="A1" s="13" t="s">
        <v>40</v>
      </c>
      <c r="B1" s="13"/>
      <c r="C1" s="13"/>
      <c r="D1" s="13"/>
      <c r="E1" s="13"/>
      <c r="F1" s="13"/>
      <c r="G1" s="13"/>
      <c r="H1" s="13"/>
      <c r="I1" s="13"/>
      <c r="J1" s="14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</row>
    <row r="2" ht="34.5" spans="1:26">
      <c r="A2" s="15" t="s">
        <v>449</v>
      </c>
      <c r="B2" s="15"/>
      <c r="C2" s="15"/>
      <c r="D2" s="15"/>
      <c r="E2" s="15"/>
      <c r="F2" s="15"/>
      <c r="G2" s="15"/>
      <c r="H2" s="16"/>
      <c r="I2" s="17"/>
      <c r="J2" s="18"/>
      <c r="K2" s="15"/>
      <c r="L2" s="15"/>
      <c r="M2" s="15"/>
      <c r="N2" s="15"/>
      <c r="O2" s="15"/>
      <c r="P2" s="15"/>
      <c r="Q2" s="15"/>
      <c r="R2" s="19"/>
      <c r="S2" s="19"/>
      <c r="T2" s="19"/>
      <c r="U2" s="19"/>
      <c r="V2" s="19"/>
      <c r="W2" s="20"/>
      <c r="X2" s="15"/>
    </row>
    <row r="3" s="2" customFormat="1" ht="32" customHeight="1" spans="1:26">
      <c r="A3" s="21" t="s">
        <v>42</v>
      </c>
      <c r="B3" s="21" t="s">
        <v>43</v>
      </c>
      <c r="C3" s="21" t="s">
        <v>44</v>
      </c>
      <c r="D3" s="21" t="s">
        <v>45</v>
      </c>
      <c r="E3" s="21" t="s">
        <v>6</v>
      </c>
      <c r="F3" s="21" t="s">
        <v>46</v>
      </c>
      <c r="G3" s="21" t="s">
        <v>47</v>
      </c>
      <c r="H3" s="21" t="s">
        <v>48</v>
      </c>
      <c r="I3" s="21" t="s">
        <v>49</v>
      </c>
      <c r="J3" s="22" t="s">
        <v>50</v>
      </c>
      <c r="K3" s="23" t="s">
        <v>51</v>
      </c>
      <c r="L3" s="23"/>
      <c r="M3" s="23"/>
      <c r="N3" s="23"/>
      <c r="O3" s="23"/>
      <c r="P3" s="23"/>
      <c r="Q3" s="21" t="s">
        <v>52</v>
      </c>
      <c r="R3" s="24" t="s">
        <v>53</v>
      </c>
      <c r="S3" s="24" t="s">
        <v>54</v>
      </c>
      <c r="T3" s="24" t="s">
        <v>55</v>
      </c>
      <c r="U3" s="24" t="s">
        <v>56</v>
      </c>
      <c r="V3" s="24" t="s">
        <v>57</v>
      </c>
      <c r="W3" s="21" t="s">
        <v>58</v>
      </c>
      <c r="X3" s="21" t="s">
        <v>59</v>
      </c>
      <c r="Y3" s="23" t="s">
        <v>60</v>
      </c>
    </row>
    <row r="4" s="2" customFormat="1" ht="32" customHeight="1" spans="1:26">
      <c r="A4" s="25"/>
      <c r="B4" s="25"/>
      <c r="C4" s="25"/>
      <c r="D4" s="25"/>
      <c r="E4" s="25"/>
      <c r="F4" s="25"/>
      <c r="G4" s="25"/>
      <c r="H4" s="25"/>
      <c r="I4" s="25"/>
      <c r="J4" s="26"/>
      <c r="K4" s="23" t="s">
        <v>61</v>
      </c>
      <c r="L4" s="23"/>
      <c r="M4" s="23"/>
      <c r="N4" s="23"/>
      <c r="O4" s="23"/>
      <c r="P4" s="23"/>
      <c r="Q4" s="25"/>
      <c r="R4" s="27"/>
      <c r="S4" s="27"/>
      <c r="T4" s="27"/>
      <c r="U4" s="27"/>
      <c r="V4" s="27"/>
      <c r="W4" s="25"/>
      <c r="X4" s="25"/>
      <c r="Y4" s="23"/>
    </row>
    <row r="5" s="2" customFormat="1" ht="32" customHeight="1" spans="1:26">
      <c r="A5" s="25"/>
      <c r="B5" s="25"/>
      <c r="C5" s="25"/>
      <c r="D5" s="25"/>
      <c r="E5" s="25"/>
      <c r="F5" s="25"/>
      <c r="G5" s="25"/>
      <c r="H5" s="25"/>
      <c r="I5" s="25"/>
      <c r="J5" s="26"/>
      <c r="K5" s="23" t="s">
        <v>64</v>
      </c>
      <c r="L5" s="23" t="s">
        <v>65</v>
      </c>
      <c r="M5" s="23"/>
      <c r="N5" s="23" t="s">
        <v>66</v>
      </c>
      <c r="O5" s="23" t="s">
        <v>67</v>
      </c>
      <c r="P5" s="23" t="s">
        <v>68</v>
      </c>
      <c r="Q5" s="25"/>
      <c r="R5" s="27"/>
      <c r="S5" s="27"/>
      <c r="T5" s="27"/>
      <c r="U5" s="27"/>
      <c r="V5" s="27"/>
      <c r="W5" s="25"/>
      <c r="X5" s="25"/>
      <c r="Y5" s="23"/>
    </row>
    <row r="6" s="2" customFormat="1" ht="32" customHeight="1" spans="1:26">
      <c r="A6" s="28"/>
      <c r="B6" s="28"/>
      <c r="C6" s="28"/>
      <c r="D6" s="28"/>
      <c r="E6" s="28"/>
      <c r="F6" s="28"/>
      <c r="G6" s="28"/>
      <c r="H6" s="28"/>
      <c r="I6" s="28"/>
      <c r="J6" s="29"/>
      <c r="K6" s="23"/>
      <c r="L6" s="23" t="s">
        <v>70</v>
      </c>
      <c r="M6" s="23" t="s">
        <v>71</v>
      </c>
      <c r="N6" s="23" t="s">
        <v>70</v>
      </c>
      <c r="O6" s="23"/>
      <c r="P6" s="23"/>
      <c r="Q6" s="28"/>
      <c r="R6" s="30"/>
      <c r="S6" s="30"/>
      <c r="T6" s="30"/>
      <c r="U6" s="30"/>
      <c r="V6" s="30"/>
      <c r="W6" s="28"/>
      <c r="X6" s="28"/>
      <c r="Y6" s="23"/>
    </row>
    <row r="7" s="3" customFormat="1" ht="40" customHeight="1" spans="1:26">
      <c r="A7" s="31"/>
      <c r="B7" s="32"/>
      <c r="C7" s="32"/>
      <c r="D7" s="32"/>
      <c r="E7" s="32"/>
      <c r="F7" s="32"/>
      <c r="G7" s="32"/>
      <c r="H7" s="32"/>
      <c r="I7" s="33"/>
      <c r="J7" s="34">
        <f t="shared" ref="J7:P7" si="0">SUBTOTAL(109,J8:J87)</f>
        <v>53415.027139</v>
      </c>
      <c r="K7" s="35">
        <f t="shared" si="0"/>
        <v>38680</v>
      </c>
      <c r="L7" s="35">
        <f t="shared" si="0"/>
        <v>25344</v>
      </c>
      <c r="M7" s="35">
        <f t="shared" si="0"/>
        <v>10711</v>
      </c>
      <c r="N7" s="35">
        <f t="shared" si="0"/>
        <v>1532</v>
      </c>
      <c r="O7" s="35">
        <f t="shared" si="0"/>
        <v>1040</v>
      </c>
      <c r="P7" s="35">
        <f t="shared" si="0"/>
        <v>53</v>
      </c>
      <c r="Q7" s="36"/>
      <c r="R7" s="37"/>
      <c r="S7" s="37"/>
      <c r="T7" s="37"/>
      <c r="U7" s="37"/>
      <c r="V7" s="37"/>
      <c r="W7" s="38"/>
      <c r="X7" s="39"/>
      <c r="Y7" s="40"/>
    </row>
    <row r="8" s="3" customFormat="1" ht="158" customHeight="1" spans="1:26">
      <c r="A8" s="41">
        <v>1</v>
      </c>
      <c r="B8" s="39" t="s">
        <v>72</v>
      </c>
      <c r="C8" s="39"/>
      <c r="D8" s="39" t="s">
        <v>73</v>
      </c>
      <c r="E8" s="39" t="s">
        <v>14</v>
      </c>
      <c r="F8" s="39" t="s">
        <v>74</v>
      </c>
      <c r="G8" s="39" t="s">
        <v>75</v>
      </c>
      <c r="H8" s="39" t="s">
        <v>39</v>
      </c>
      <c r="I8" s="42" t="s">
        <v>76</v>
      </c>
      <c r="J8" s="43">
        <v>800</v>
      </c>
      <c r="K8" s="35">
        <f>L8+M8+N8+O8+P8</f>
        <v>800</v>
      </c>
      <c r="L8" s="39">
        <v>800</v>
      </c>
      <c r="M8" s="39">
        <v>0</v>
      </c>
      <c r="N8" s="39"/>
      <c r="O8" s="44"/>
      <c r="P8" s="44"/>
      <c r="Q8" s="36" t="s">
        <v>77</v>
      </c>
      <c r="R8" s="37">
        <v>212000</v>
      </c>
      <c r="S8" s="37" t="s">
        <v>78</v>
      </c>
      <c r="T8" s="37"/>
      <c r="U8" s="37" t="s">
        <v>79</v>
      </c>
      <c r="V8" s="37" t="s">
        <v>78</v>
      </c>
      <c r="W8" s="38" t="s">
        <v>80</v>
      </c>
      <c r="X8" s="45" t="s">
        <v>81</v>
      </c>
      <c r="Y8" s="40" t="s">
        <v>82</v>
      </c>
      <c r="Z8" s="3" t="s">
        <v>83</v>
      </c>
    </row>
    <row r="9" s="3" customFormat="1" ht="82" customHeight="1" spans="1:26">
      <c r="A9" s="41">
        <v>2</v>
      </c>
      <c r="B9" s="39" t="s">
        <v>84</v>
      </c>
      <c r="C9" s="39"/>
      <c r="D9" s="39" t="s">
        <v>85</v>
      </c>
      <c r="E9" s="39" t="s">
        <v>86</v>
      </c>
      <c r="F9" s="39" t="s">
        <v>87</v>
      </c>
      <c r="G9" s="39" t="s">
        <v>88</v>
      </c>
      <c r="H9" s="39" t="s">
        <v>89</v>
      </c>
      <c r="I9" s="42" t="s">
        <v>90</v>
      </c>
      <c r="J9" s="43">
        <v>890.921404</v>
      </c>
      <c r="K9" s="35">
        <f t="shared" ref="K9:K40" si="1">L9+M9+N9+O9+P9</f>
        <v>890</v>
      </c>
      <c r="L9" s="39">
        <v>890</v>
      </c>
      <c r="M9" s="39">
        <v>0</v>
      </c>
      <c r="N9" s="39"/>
      <c r="O9" s="44"/>
      <c r="P9" s="44"/>
      <c r="Q9" s="36" t="s">
        <v>91</v>
      </c>
      <c r="R9" s="37">
        <v>3000</v>
      </c>
      <c r="S9" s="37" t="s">
        <v>78</v>
      </c>
      <c r="T9" s="37" t="s">
        <v>92</v>
      </c>
      <c r="U9" s="37" t="s">
        <v>79</v>
      </c>
      <c r="V9" s="37" t="s">
        <v>78</v>
      </c>
      <c r="W9" s="38" t="s">
        <v>93</v>
      </c>
      <c r="X9" s="45" t="s">
        <v>94</v>
      </c>
      <c r="Y9" s="40" t="s">
        <v>95</v>
      </c>
      <c r="Z9" s="3" t="s">
        <v>83</v>
      </c>
    </row>
    <row r="10" s="3" customFormat="1" ht="115" customHeight="1" spans="1:26">
      <c r="A10" s="41">
        <v>3</v>
      </c>
      <c r="B10" s="39" t="s">
        <v>96</v>
      </c>
      <c r="C10" s="39"/>
      <c r="D10" s="39" t="s">
        <v>97</v>
      </c>
      <c r="E10" s="39" t="s">
        <v>86</v>
      </c>
      <c r="F10" s="39" t="s">
        <v>87</v>
      </c>
      <c r="G10" s="39" t="s">
        <v>88</v>
      </c>
      <c r="H10" s="39" t="s">
        <v>98</v>
      </c>
      <c r="I10" s="42" t="s">
        <v>99</v>
      </c>
      <c r="J10" s="43">
        <v>326.692289</v>
      </c>
      <c r="K10" s="35">
        <f t="shared" si="1"/>
        <v>325</v>
      </c>
      <c r="L10" s="39">
        <v>325</v>
      </c>
      <c r="M10" s="39">
        <v>0</v>
      </c>
      <c r="N10" s="39"/>
      <c r="O10" s="44"/>
      <c r="P10" s="44"/>
      <c r="Q10" s="36" t="s">
        <v>91</v>
      </c>
      <c r="R10" s="37">
        <v>300</v>
      </c>
      <c r="S10" s="37" t="s">
        <v>78</v>
      </c>
      <c r="T10" s="37" t="s">
        <v>100</v>
      </c>
      <c r="U10" s="37" t="s">
        <v>79</v>
      </c>
      <c r="V10" s="37" t="s">
        <v>78</v>
      </c>
      <c r="W10" s="38" t="s">
        <v>101</v>
      </c>
      <c r="X10" s="45" t="s">
        <v>102</v>
      </c>
      <c r="Y10" s="40" t="s">
        <v>103</v>
      </c>
      <c r="Z10" s="3" t="s">
        <v>83</v>
      </c>
    </row>
    <row r="11" s="3" customFormat="1" ht="98" customHeight="1" spans="1:26">
      <c r="A11" s="41">
        <v>4</v>
      </c>
      <c r="B11" s="39" t="s">
        <v>104</v>
      </c>
      <c r="C11" s="39"/>
      <c r="D11" s="39" t="s">
        <v>105</v>
      </c>
      <c r="E11" s="39" t="s">
        <v>14</v>
      </c>
      <c r="F11" s="39" t="s">
        <v>106</v>
      </c>
      <c r="G11" s="39" t="s">
        <v>107</v>
      </c>
      <c r="H11" s="39" t="s">
        <v>108</v>
      </c>
      <c r="I11" s="42" t="s">
        <v>450</v>
      </c>
      <c r="J11" s="43">
        <v>470.98166</v>
      </c>
      <c r="K11" s="35">
        <f t="shared" si="1"/>
        <v>470</v>
      </c>
      <c r="L11" s="39">
        <v>470</v>
      </c>
      <c r="M11" s="39">
        <v>0</v>
      </c>
      <c r="N11" s="39"/>
      <c r="O11" s="44"/>
      <c r="P11" s="44"/>
      <c r="Q11" s="36" t="s">
        <v>77</v>
      </c>
      <c r="R11" s="37">
        <v>2000</v>
      </c>
      <c r="S11" s="37" t="s">
        <v>78</v>
      </c>
      <c r="T11" s="37"/>
      <c r="U11" s="37" t="s">
        <v>79</v>
      </c>
      <c r="V11" s="37" t="s">
        <v>78</v>
      </c>
      <c r="W11" s="38" t="s">
        <v>110</v>
      </c>
      <c r="X11" s="45" t="s">
        <v>111</v>
      </c>
      <c r="Y11" s="40" t="s">
        <v>112</v>
      </c>
      <c r="Z11" s="3" t="s">
        <v>83</v>
      </c>
    </row>
    <row r="12" s="3" customFormat="1" ht="117" customHeight="1" spans="1:26">
      <c r="A12" s="41">
        <v>5</v>
      </c>
      <c r="B12" s="39" t="s">
        <v>113</v>
      </c>
      <c r="C12" s="39"/>
      <c r="D12" s="39" t="s">
        <v>114</v>
      </c>
      <c r="E12" s="39" t="s">
        <v>86</v>
      </c>
      <c r="F12" s="39" t="s">
        <v>87</v>
      </c>
      <c r="G12" s="39" t="s">
        <v>88</v>
      </c>
      <c r="H12" s="39" t="s">
        <v>115</v>
      </c>
      <c r="I12" s="42" t="s">
        <v>116</v>
      </c>
      <c r="J12" s="43">
        <v>613.04</v>
      </c>
      <c r="K12" s="35">
        <f t="shared" si="1"/>
        <v>608</v>
      </c>
      <c r="L12" s="39">
        <v>0</v>
      </c>
      <c r="M12" s="39">
        <v>608</v>
      </c>
      <c r="N12" s="39"/>
      <c r="O12" s="44"/>
      <c r="P12" s="44"/>
      <c r="Q12" s="36" t="s">
        <v>91</v>
      </c>
      <c r="R12" s="37">
        <v>600</v>
      </c>
      <c r="S12" s="37" t="s">
        <v>78</v>
      </c>
      <c r="T12" s="37" t="s">
        <v>100</v>
      </c>
      <c r="U12" s="37" t="s">
        <v>79</v>
      </c>
      <c r="V12" s="37" t="s">
        <v>78</v>
      </c>
      <c r="W12" s="38" t="s">
        <v>117</v>
      </c>
      <c r="X12" s="45" t="s">
        <v>102</v>
      </c>
      <c r="Y12" s="40" t="s">
        <v>103</v>
      </c>
      <c r="Z12" s="3" t="s">
        <v>83</v>
      </c>
    </row>
    <row r="13" s="3" customFormat="1" ht="78" customHeight="1" spans="1:26">
      <c r="A13" s="41">
        <v>6</v>
      </c>
      <c r="B13" s="39" t="s">
        <v>118</v>
      </c>
      <c r="C13" s="39"/>
      <c r="D13" s="39" t="s">
        <v>119</v>
      </c>
      <c r="E13" s="39" t="s">
        <v>86</v>
      </c>
      <c r="F13" s="39" t="s">
        <v>120</v>
      </c>
      <c r="G13" s="39" t="s">
        <v>121</v>
      </c>
      <c r="H13" s="39" t="s">
        <v>89</v>
      </c>
      <c r="I13" s="42" t="s">
        <v>122</v>
      </c>
      <c r="J13" s="43">
        <v>288.813408</v>
      </c>
      <c r="K13" s="35">
        <f t="shared" si="1"/>
        <v>285</v>
      </c>
      <c r="L13" s="39">
        <v>35</v>
      </c>
      <c r="M13" s="39">
        <v>250</v>
      </c>
      <c r="N13" s="39"/>
      <c r="O13" s="44"/>
      <c r="P13" s="44"/>
      <c r="Q13" s="36" t="s">
        <v>123</v>
      </c>
      <c r="R13" s="37">
        <v>3000</v>
      </c>
      <c r="S13" s="37" t="s">
        <v>78</v>
      </c>
      <c r="T13" s="37" t="s">
        <v>92</v>
      </c>
      <c r="U13" s="37" t="s">
        <v>79</v>
      </c>
      <c r="V13" s="37" t="s">
        <v>78</v>
      </c>
      <c r="W13" s="38" t="s">
        <v>124</v>
      </c>
      <c r="X13" s="45" t="s">
        <v>94</v>
      </c>
      <c r="Y13" s="40" t="s">
        <v>95</v>
      </c>
      <c r="Z13" s="3" t="s">
        <v>83</v>
      </c>
    </row>
    <row r="14" s="3" customFormat="1" ht="147" customHeight="1" spans="1:26">
      <c r="A14" s="41">
        <v>7</v>
      </c>
      <c r="B14" s="39" t="s">
        <v>125</v>
      </c>
      <c r="C14" s="39"/>
      <c r="D14" s="39" t="s">
        <v>126</v>
      </c>
      <c r="E14" s="39" t="s">
        <v>86</v>
      </c>
      <c r="F14" s="39" t="s">
        <v>87</v>
      </c>
      <c r="G14" s="39" t="s">
        <v>88</v>
      </c>
      <c r="H14" s="39" t="s">
        <v>127</v>
      </c>
      <c r="I14" s="42" t="s">
        <v>128</v>
      </c>
      <c r="J14" s="43">
        <v>581.578378</v>
      </c>
      <c r="K14" s="35">
        <f t="shared" si="1"/>
        <v>580</v>
      </c>
      <c r="L14" s="39">
        <v>80</v>
      </c>
      <c r="M14" s="39">
        <v>500</v>
      </c>
      <c r="N14" s="39"/>
      <c r="O14" s="44"/>
      <c r="P14" s="44"/>
      <c r="Q14" s="36" t="s">
        <v>91</v>
      </c>
      <c r="R14" s="37">
        <v>800</v>
      </c>
      <c r="S14" s="37" t="s">
        <v>78</v>
      </c>
      <c r="T14" s="37" t="s">
        <v>100</v>
      </c>
      <c r="U14" s="37" t="s">
        <v>79</v>
      </c>
      <c r="V14" s="37" t="s">
        <v>78</v>
      </c>
      <c r="W14" s="38" t="s">
        <v>129</v>
      </c>
      <c r="X14" s="45" t="s">
        <v>102</v>
      </c>
      <c r="Y14" s="40" t="s">
        <v>103</v>
      </c>
      <c r="Z14" s="3" t="s">
        <v>83</v>
      </c>
    </row>
    <row r="15" s="3" customFormat="1" ht="147" customHeight="1" spans="1:26">
      <c r="A15" s="41">
        <v>8</v>
      </c>
      <c r="B15" s="39" t="s">
        <v>130</v>
      </c>
      <c r="C15" s="39"/>
      <c r="D15" s="39" t="s">
        <v>131</v>
      </c>
      <c r="E15" s="39" t="s">
        <v>14</v>
      </c>
      <c r="F15" s="39" t="s">
        <v>74</v>
      </c>
      <c r="G15" s="39" t="s">
        <v>75</v>
      </c>
      <c r="H15" s="39" t="s">
        <v>132</v>
      </c>
      <c r="I15" s="42" t="s">
        <v>133</v>
      </c>
      <c r="J15" s="43">
        <v>2500</v>
      </c>
      <c r="K15" s="35">
        <f t="shared" si="1"/>
        <v>2500</v>
      </c>
      <c r="L15" s="39">
        <v>0</v>
      </c>
      <c r="M15" s="39">
        <v>2500</v>
      </c>
      <c r="N15" s="39"/>
      <c r="O15" s="44"/>
      <c r="P15" s="44"/>
      <c r="Q15" s="36" t="s">
        <v>77</v>
      </c>
      <c r="R15" s="37">
        <v>4866</v>
      </c>
      <c r="S15" s="37" t="s">
        <v>78</v>
      </c>
      <c r="T15" s="37"/>
      <c r="U15" s="37" t="s">
        <v>79</v>
      </c>
      <c r="V15" s="37" t="s">
        <v>78</v>
      </c>
      <c r="W15" s="38" t="s">
        <v>134</v>
      </c>
      <c r="X15" s="45" t="s">
        <v>81</v>
      </c>
      <c r="Y15" s="40" t="s">
        <v>82</v>
      </c>
      <c r="Z15" s="3" t="s">
        <v>83</v>
      </c>
    </row>
    <row r="16" s="3" customFormat="1" ht="79" customHeight="1" spans="1:26">
      <c r="A16" s="41">
        <v>9</v>
      </c>
      <c r="B16" s="39" t="s">
        <v>135</v>
      </c>
      <c r="C16" s="39"/>
      <c r="D16" s="39" t="s">
        <v>136</v>
      </c>
      <c r="E16" s="39" t="s">
        <v>86</v>
      </c>
      <c r="F16" s="39" t="s">
        <v>137</v>
      </c>
      <c r="G16" s="39" t="s">
        <v>137</v>
      </c>
      <c r="H16" s="39" t="s">
        <v>89</v>
      </c>
      <c r="I16" s="42" t="s">
        <v>138</v>
      </c>
      <c r="J16" s="43">
        <v>1600</v>
      </c>
      <c r="K16" s="35">
        <f t="shared" si="1"/>
        <v>0</v>
      </c>
      <c r="L16" s="39"/>
      <c r="M16" s="39"/>
      <c r="N16" s="39"/>
      <c r="O16" s="44"/>
      <c r="P16" s="44"/>
      <c r="Q16" s="36" t="s">
        <v>139</v>
      </c>
      <c r="R16" s="37">
        <v>20</v>
      </c>
      <c r="S16" s="37" t="s">
        <v>78</v>
      </c>
      <c r="T16" s="37" t="s">
        <v>92</v>
      </c>
      <c r="U16" s="37" t="s">
        <v>79</v>
      </c>
      <c r="V16" s="37" t="s">
        <v>78</v>
      </c>
      <c r="W16" s="46" t="s">
        <v>140</v>
      </c>
      <c r="X16" s="45" t="s">
        <v>94</v>
      </c>
      <c r="Y16" s="40" t="s">
        <v>141</v>
      </c>
      <c r="Z16" s="3" t="s">
        <v>83</v>
      </c>
    </row>
    <row r="17" s="3" customFormat="1" ht="94" customHeight="1" spans="1:25">
      <c r="A17" s="41">
        <v>10</v>
      </c>
      <c r="B17" s="39" t="s">
        <v>142</v>
      </c>
      <c r="C17" s="39"/>
      <c r="D17" s="39" t="s">
        <v>143</v>
      </c>
      <c r="E17" s="39" t="s">
        <v>86</v>
      </c>
      <c r="F17" s="39" t="s">
        <v>144</v>
      </c>
      <c r="G17" s="39" t="s">
        <v>145</v>
      </c>
      <c r="H17" s="39" t="s">
        <v>39</v>
      </c>
      <c r="I17" s="42" t="s">
        <v>451</v>
      </c>
      <c r="J17" s="34">
        <v>500</v>
      </c>
      <c r="K17" s="35">
        <f t="shared" si="1"/>
        <v>0</v>
      </c>
      <c r="L17" s="39"/>
      <c r="M17" s="39"/>
      <c r="N17" s="39"/>
      <c r="O17" s="44"/>
      <c r="P17" s="44"/>
      <c r="Q17" s="47" t="s">
        <v>91</v>
      </c>
      <c r="R17" s="37">
        <v>840</v>
      </c>
      <c r="S17" s="37" t="s">
        <v>79</v>
      </c>
      <c r="T17" s="37" t="s">
        <v>92</v>
      </c>
      <c r="U17" s="37" t="s">
        <v>78</v>
      </c>
      <c r="V17" s="38" t="s">
        <v>78</v>
      </c>
      <c r="W17" s="48" t="s">
        <v>147</v>
      </c>
      <c r="X17" s="46" t="s">
        <v>386</v>
      </c>
      <c r="Y17" s="49" t="s">
        <v>149</v>
      </c>
    </row>
    <row r="18" s="3" customFormat="1" ht="94" customHeight="1" spans="1:25">
      <c r="A18" s="41">
        <v>11</v>
      </c>
      <c r="B18" s="39" t="s">
        <v>150</v>
      </c>
      <c r="C18" s="39"/>
      <c r="D18" s="39" t="s">
        <v>151</v>
      </c>
      <c r="E18" s="39" t="s">
        <v>86</v>
      </c>
      <c r="F18" s="39" t="s">
        <v>144</v>
      </c>
      <c r="G18" s="39" t="s">
        <v>145</v>
      </c>
      <c r="H18" s="39" t="s">
        <v>39</v>
      </c>
      <c r="I18" s="42" t="s">
        <v>452</v>
      </c>
      <c r="J18" s="34">
        <v>1000</v>
      </c>
      <c r="K18" s="35">
        <f t="shared" si="1"/>
        <v>0</v>
      </c>
      <c r="L18" s="39"/>
      <c r="M18" s="39"/>
      <c r="N18" s="39"/>
      <c r="O18" s="44"/>
      <c r="P18" s="44"/>
      <c r="Q18" s="47" t="s">
        <v>91</v>
      </c>
      <c r="R18" s="37">
        <v>3080</v>
      </c>
      <c r="S18" s="37" t="s">
        <v>79</v>
      </c>
      <c r="T18" s="37" t="s">
        <v>92</v>
      </c>
      <c r="U18" s="37" t="s">
        <v>78</v>
      </c>
      <c r="V18" s="38" t="s">
        <v>78</v>
      </c>
      <c r="W18" s="48" t="s">
        <v>153</v>
      </c>
      <c r="X18" s="46" t="s">
        <v>94</v>
      </c>
      <c r="Y18" s="49" t="s">
        <v>149</v>
      </c>
    </row>
    <row r="19" s="3" customFormat="1" ht="94" customHeight="1" spans="1:25">
      <c r="A19" s="41">
        <v>12</v>
      </c>
      <c r="B19" s="39" t="s">
        <v>154</v>
      </c>
      <c r="C19" s="39"/>
      <c r="D19" s="39" t="s">
        <v>155</v>
      </c>
      <c r="E19" s="39" t="s">
        <v>86</v>
      </c>
      <c r="F19" s="39" t="s">
        <v>144</v>
      </c>
      <c r="G19" s="39" t="s">
        <v>145</v>
      </c>
      <c r="H19" s="39" t="s">
        <v>39</v>
      </c>
      <c r="I19" s="42" t="s">
        <v>453</v>
      </c>
      <c r="J19" s="34">
        <v>600</v>
      </c>
      <c r="K19" s="35">
        <f t="shared" si="1"/>
        <v>0</v>
      </c>
      <c r="L19" s="39"/>
      <c r="M19" s="39"/>
      <c r="N19" s="39"/>
      <c r="O19" s="44"/>
      <c r="P19" s="44"/>
      <c r="Q19" s="47" t="s">
        <v>91</v>
      </c>
      <c r="R19" s="37">
        <v>940</v>
      </c>
      <c r="S19" s="37" t="s">
        <v>79</v>
      </c>
      <c r="T19" s="37" t="s">
        <v>92</v>
      </c>
      <c r="U19" s="37" t="s">
        <v>78</v>
      </c>
      <c r="V19" s="38" t="s">
        <v>78</v>
      </c>
      <c r="W19" s="48" t="s">
        <v>157</v>
      </c>
      <c r="X19" s="46" t="s">
        <v>328</v>
      </c>
      <c r="Y19" s="49" t="s">
        <v>149</v>
      </c>
    </row>
    <row r="20" s="3" customFormat="1" ht="94" customHeight="1" spans="1:25">
      <c r="A20" s="41">
        <v>13</v>
      </c>
      <c r="B20" s="39" t="s">
        <v>159</v>
      </c>
      <c r="C20" s="39"/>
      <c r="D20" s="39" t="s">
        <v>160</v>
      </c>
      <c r="E20" s="39" t="s">
        <v>86</v>
      </c>
      <c r="F20" s="39" t="s">
        <v>144</v>
      </c>
      <c r="G20" s="39" t="s">
        <v>145</v>
      </c>
      <c r="H20" s="39" t="s">
        <v>39</v>
      </c>
      <c r="I20" s="42" t="s">
        <v>454</v>
      </c>
      <c r="J20" s="34">
        <v>1050</v>
      </c>
      <c r="K20" s="35">
        <f t="shared" si="1"/>
        <v>0</v>
      </c>
      <c r="L20" s="39"/>
      <c r="M20" s="39"/>
      <c r="N20" s="39"/>
      <c r="O20" s="44"/>
      <c r="P20" s="44"/>
      <c r="Q20" s="47" t="s">
        <v>91</v>
      </c>
      <c r="R20" s="37">
        <v>2540</v>
      </c>
      <c r="S20" s="37" t="s">
        <v>79</v>
      </c>
      <c r="T20" s="37" t="s">
        <v>92</v>
      </c>
      <c r="U20" s="37" t="s">
        <v>78</v>
      </c>
      <c r="V20" s="38" t="s">
        <v>78</v>
      </c>
      <c r="W20" s="48" t="s">
        <v>162</v>
      </c>
      <c r="X20" s="46" t="s">
        <v>304</v>
      </c>
      <c r="Y20" s="49" t="s">
        <v>149</v>
      </c>
    </row>
    <row r="21" s="3" customFormat="1" ht="94" customHeight="1" spans="1:25">
      <c r="A21" s="41">
        <v>14</v>
      </c>
      <c r="B21" s="39" t="s">
        <v>164</v>
      </c>
      <c r="C21" s="39"/>
      <c r="D21" s="39" t="s">
        <v>165</v>
      </c>
      <c r="E21" s="39" t="s">
        <v>86</v>
      </c>
      <c r="F21" s="39" t="s">
        <v>144</v>
      </c>
      <c r="G21" s="39" t="s">
        <v>145</v>
      </c>
      <c r="H21" s="39" t="s">
        <v>39</v>
      </c>
      <c r="I21" s="42" t="s">
        <v>455</v>
      </c>
      <c r="J21" s="34">
        <v>80</v>
      </c>
      <c r="K21" s="35">
        <f t="shared" si="1"/>
        <v>0</v>
      </c>
      <c r="L21" s="39"/>
      <c r="M21" s="39"/>
      <c r="N21" s="39"/>
      <c r="O21" s="44"/>
      <c r="P21" s="44"/>
      <c r="Q21" s="47" t="s">
        <v>91</v>
      </c>
      <c r="R21" s="37">
        <v>280</v>
      </c>
      <c r="S21" s="37" t="s">
        <v>79</v>
      </c>
      <c r="T21" s="37" t="s">
        <v>92</v>
      </c>
      <c r="U21" s="37" t="s">
        <v>78</v>
      </c>
      <c r="V21" s="38" t="s">
        <v>78</v>
      </c>
      <c r="W21" s="48" t="s">
        <v>167</v>
      </c>
      <c r="X21" s="46" t="s">
        <v>456</v>
      </c>
      <c r="Y21" s="49" t="s">
        <v>149</v>
      </c>
    </row>
    <row r="22" s="3" customFormat="1" ht="94" customHeight="1" spans="1:25">
      <c r="A22" s="41">
        <v>15</v>
      </c>
      <c r="B22" s="39" t="s">
        <v>169</v>
      </c>
      <c r="C22" s="39"/>
      <c r="D22" s="39" t="s">
        <v>170</v>
      </c>
      <c r="E22" s="39" t="s">
        <v>86</v>
      </c>
      <c r="F22" s="39" t="s">
        <v>144</v>
      </c>
      <c r="G22" s="39" t="s">
        <v>145</v>
      </c>
      <c r="H22" s="39" t="s">
        <v>39</v>
      </c>
      <c r="I22" s="42" t="s">
        <v>457</v>
      </c>
      <c r="J22" s="34">
        <v>1900</v>
      </c>
      <c r="K22" s="35">
        <f t="shared" si="1"/>
        <v>0</v>
      </c>
      <c r="L22" s="39"/>
      <c r="M22" s="39"/>
      <c r="N22" s="39"/>
      <c r="O22" s="44"/>
      <c r="P22" s="44"/>
      <c r="Q22" s="47" t="s">
        <v>91</v>
      </c>
      <c r="R22" s="37">
        <v>5240</v>
      </c>
      <c r="S22" s="37" t="s">
        <v>79</v>
      </c>
      <c r="T22" s="37" t="s">
        <v>92</v>
      </c>
      <c r="U22" s="37" t="s">
        <v>78</v>
      </c>
      <c r="V22" s="38" t="s">
        <v>78</v>
      </c>
      <c r="W22" s="48" t="s">
        <v>172</v>
      </c>
      <c r="X22" s="46" t="s">
        <v>111</v>
      </c>
      <c r="Y22" s="49" t="s">
        <v>149</v>
      </c>
    </row>
    <row r="23" s="3" customFormat="1" ht="94" customHeight="1" spans="1:25">
      <c r="A23" s="41">
        <v>16</v>
      </c>
      <c r="B23" s="39" t="s">
        <v>173</v>
      </c>
      <c r="C23" s="39"/>
      <c r="D23" s="39" t="s">
        <v>174</v>
      </c>
      <c r="E23" s="39" t="s">
        <v>86</v>
      </c>
      <c r="F23" s="39" t="s">
        <v>144</v>
      </c>
      <c r="G23" s="39" t="s">
        <v>145</v>
      </c>
      <c r="H23" s="39" t="s">
        <v>39</v>
      </c>
      <c r="I23" s="42" t="s">
        <v>458</v>
      </c>
      <c r="J23" s="34">
        <v>400</v>
      </c>
      <c r="K23" s="35">
        <f t="shared" si="1"/>
        <v>0</v>
      </c>
      <c r="L23" s="39"/>
      <c r="M23" s="39"/>
      <c r="N23" s="39"/>
      <c r="O23" s="44"/>
      <c r="P23" s="44"/>
      <c r="Q23" s="47" t="s">
        <v>91</v>
      </c>
      <c r="R23" s="37">
        <v>810</v>
      </c>
      <c r="S23" s="37" t="s">
        <v>79</v>
      </c>
      <c r="T23" s="37" t="s">
        <v>92</v>
      </c>
      <c r="U23" s="37" t="s">
        <v>78</v>
      </c>
      <c r="V23" s="38" t="s">
        <v>78</v>
      </c>
      <c r="W23" s="48" t="s">
        <v>176</v>
      </c>
      <c r="X23" s="46" t="s">
        <v>391</v>
      </c>
      <c r="Y23" s="49" t="s">
        <v>149</v>
      </c>
    </row>
    <row r="24" s="3" customFormat="1" ht="94" customHeight="1" spans="1:25">
      <c r="A24" s="41">
        <v>17</v>
      </c>
      <c r="B24" s="39" t="s">
        <v>178</v>
      </c>
      <c r="C24" s="39"/>
      <c r="D24" s="39" t="s">
        <v>179</v>
      </c>
      <c r="E24" s="39" t="s">
        <v>86</v>
      </c>
      <c r="F24" s="39" t="s">
        <v>144</v>
      </c>
      <c r="G24" s="39" t="s">
        <v>145</v>
      </c>
      <c r="H24" s="39" t="s">
        <v>39</v>
      </c>
      <c r="I24" s="42" t="s">
        <v>459</v>
      </c>
      <c r="J24" s="34">
        <v>1200</v>
      </c>
      <c r="K24" s="35">
        <f t="shared" si="1"/>
        <v>0</v>
      </c>
      <c r="L24" s="39"/>
      <c r="M24" s="39"/>
      <c r="N24" s="39"/>
      <c r="O24" s="44"/>
      <c r="P24" s="44"/>
      <c r="Q24" s="47" t="s">
        <v>91</v>
      </c>
      <c r="R24" s="37">
        <v>2200</v>
      </c>
      <c r="S24" s="37" t="s">
        <v>79</v>
      </c>
      <c r="T24" s="37" t="s">
        <v>92</v>
      </c>
      <c r="U24" s="37" t="s">
        <v>78</v>
      </c>
      <c r="V24" s="38" t="s">
        <v>78</v>
      </c>
      <c r="W24" s="48" t="s">
        <v>181</v>
      </c>
      <c r="X24" s="46" t="s">
        <v>360</v>
      </c>
      <c r="Y24" s="49" t="s">
        <v>149</v>
      </c>
    </row>
    <row r="25" s="3" customFormat="1" ht="94" customHeight="1" spans="1:25">
      <c r="A25" s="41">
        <v>18</v>
      </c>
      <c r="B25" s="39" t="s">
        <v>183</v>
      </c>
      <c r="C25" s="39"/>
      <c r="D25" s="39" t="s">
        <v>184</v>
      </c>
      <c r="E25" s="39" t="s">
        <v>86</v>
      </c>
      <c r="F25" s="39" t="s">
        <v>144</v>
      </c>
      <c r="G25" s="39" t="s">
        <v>145</v>
      </c>
      <c r="H25" s="39" t="s">
        <v>39</v>
      </c>
      <c r="I25" s="42" t="s">
        <v>460</v>
      </c>
      <c r="J25" s="34">
        <v>1000</v>
      </c>
      <c r="K25" s="35">
        <f t="shared" si="1"/>
        <v>0</v>
      </c>
      <c r="L25" s="39"/>
      <c r="M25" s="39"/>
      <c r="N25" s="39"/>
      <c r="O25" s="44"/>
      <c r="P25" s="44"/>
      <c r="Q25" s="47" t="s">
        <v>91</v>
      </c>
      <c r="R25" s="37">
        <v>2500</v>
      </c>
      <c r="S25" s="37" t="s">
        <v>79</v>
      </c>
      <c r="T25" s="37" t="s">
        <v>92</v>
      </c>
      <c r="U25" s="37" t="s">
        <v>78</v>
      </c>
      <c r="V25" s="38" t="s">
        <v>78</v>
      </c>
      <c r="W25" s="48" t="s">
        <v>186</v>
      </c>
      <c r="X25" s="46" t="s">
        <v>316</v>
      </c>
      <c r="Y25" s="49" t="s">
        <v>149</v>
      </c>
    </row>
    <row r="26" s="3" customFormat="1" ht="94" customHeight="1" spans="1:25">
      <c r="A26" s="41">
        <v>19</v>
      </c>
      <c r="B26" s="39" t="s">
        <v>188</v>
      </c>
      <c r="C26" s="39"/>
      <c r="D26" s="39" t="s">
        <v>189</v>
      </c>
      <c r="E26" s="39" t="s">
        <v>86</v>
      </c>
      <c r="F26" s="39" t="s">
        <v>144</v>
      </c>
      <c r="G26" s="39" t="s">
        <v>145</v>
      </c>
      <c r="H26" s="39" t="s">
        <v>39</v>
      </c>
      <c r="I26" s="42" t="s">
        <v>461</v>
      </c>
      <c r="J26" s="34">
        <v>1400</v>
      </c>
      <c r="K26" s="35">
        <f t="shared" si="1"/>
        <v>0</v>
      </c>
      <c r="L26" s="39"/>
      <c r="M26" s="39"/>
      <c r="N26" s="39"/>
      <c r="O26" s="44"/>
      <c r="P26" s="44"/>
      <c r="Q26" s="47" t="s">
        <v>91</v>
      </c>
      <c r="R26" s="37">
        <v>3470</v>
      </c>
      <c r="S26" s="37" t="s">
        <v>79</v>
      </c>
      <c r="T26" s="37" t="s">
        <v>92</v>
      </c>
      <c r="U26" s="37" t="s">
        <v>78</v>
      </c>
      <c r="V26" s="38" t="s">
        <v>78</v>
      </c>
      <c r="W26" s="48" t="s">
        <v>191</v>
      </c>
      <c r="X26" s="46" t="s">
        <v>289</v>
      </c>
      <c r="Y26" s="49" t="s">
        <v>149</v>
      </c>
    </row>
    <row r="27" s="3" customFormat="1" ht="94" customHeight="1" spans="1:25">
      <c r="A27" s="41">
        <v>20</v>
      </c>
      <c r="B27" s="39" t="s">
        <v>192</v>
      </c>
      <c r="C27" s="39"/>
      <c r="D27" s="39" t="s">
        <v>193</v>
      </c>
      <c r="E27" s="39" t="s">
        <v>86</v>
      </c>
      <c r="F27" s="39" t="s">
        <v>144</v>
      </c>
      <c r="G27" s="39" t="s">
        <v>145</v>
      </c>
      <c r="H27" s="39" t="s">
        <v>39</v>
      </c>
      <c r="I27" s="42" t="s">
        <v>462</v>
      </c>
      <c r="J27" s="34">
        <v>80</v>
      </c>
      <c r="K27" s="35">
        <f t="shared" si="1"/>
        <v>0</v>
      </c>
      <c r="L27" s="39"/>
      <c r="M27" s="39"/>
      <c r="N27" s="39"/>
      <c r="O27" s="44"/>
      <c r="P27" s="44"/>
      <c r="Q27" s="47" t="s">
        <v>91</v>
      </c>
      <c r="R27" s="37">
        <v>95</v>
      </c>
      <c r="S27" s="37" t="s">
        <v>79</v>
      </c>
      <c r="T27" s="37" t="s">
        <v>92</v>
      </c>
      <c r="U27" s="37" t="s">
        <v>78</v>
      </c>
      <c r="V27" s="38" t="s">
        <v>78</v>
      </c>
      <c r="W27" s="48" t="s">
        <v>195</v>
      </c>
      <c r="X27" s="46" t="s">
        <v>463</v>
      </c>
      <c r="Y27" s="49" t="s">
        <v>149</v>
      </c>
    </row>
    <row r="28" s="3" customFormat="1" ht="94" customHeight="1" spans="1:25">
      <c r="A28" s="41">
        <v>21</v>
      </c>
      <c r="B28" s="39" t="s">
        <v>197</v>
      </c>
      <c r="C28" s="39"/>
      <c r="D28" s="39" t="s">
        <v>198</v>
      </c>
      <c r="E28" s="39" t="s">
        <v>86</v>
      </c>
      <c r="F28" s="39" t="s">
        <v>144</v>
      </c>
      <c r="G28" s="39" t="s">
        <v>145</v>
      </c>
      <c r="H28" s="39" t="s">
        <v>39</v>
      </c>
      <c r="I28" s="42" t="s">
        <v>464</v>
      </c>
      <c r="J28" s="34">
        <v>700</v>
      </c>
      <c r="K28" s="35">
        <f t="shared" si="1"/>
        <v>0</v>
      </c>
      <c r="L28" s="39"/>
      <c r="M28" s="39"/>
      <c r="N28" s="39"/>
      <c r="O28" s="44"/>
      <c r="P28" s="44"/>
      <c r="Q28" s="47" t="s">
        <v>91</v>
      </c>
      <c r="R28" s="37">
        <v>1275</v>
      </c>
      <c r="S28" s="37" t="s">
        <v>79</v>
      </c>
      <c r="T28" s="37" t="s">
        <v>92</v>
      </c>
      <c r="U28" s="37" t="s">
        <v>78</v>
      </c>
      <c r="V28" s="38" t="s">
        <v>78</v>
      </c>
      <c r="W28" s="48" t="s">
        <v>200</v>
      </c>
      <c r="X28" s="46" t="s">
        <v>309</v>
      </c>
      <c r="Y28" s="49" t="s">
        <v>149</v>
      </c>
    </row>
    <row r="29" s="3" customFormat="1" ht="94" customHeight="1" spans="1:25">
      <c r="A29" s="41">
        <v>22</v>
      </c>
      <c r="B29" s="39" t="s">
        <v>202</v>
      </c>
      <c r="C29" s="39"/>
      <c r="D29" s="39" t="s">
        <v>203</v>
      </c>
      <c r="E29" s="39" t="s">
        <v>86</v>
      </c>
      <c r="F29" s="39" t="s">
        <v>144</v>
      </c>
      <c r="G29" s="39" t="s">
        <v>145</v>
      </c>
      <c r="H29" s="39" t="s">
        <v>39</v>
      </c>
      <c r="I29" s="42" t="s">
        <v>465</v>
      </c>
      <c r="J29" s="34">
        <v>90</v>
      </c>
      <c r="K29" s="35">
        <f t="shared" si="1"/>
        <v>0</v>
      </c>
      <c r="L29" s="39"/>
      <c r="M29" s="39"/>
      <c r="N29" s="39"/>
      <c r="O29" s="44"/>
      <c r="P29" s="44"/>
      <c r="Q29" s="47" t="s">
        <v>91</v>
      </c>
      <c r="R29" s="37">
        <v>180</v>
      </c>
      <c r="S29" s="37" t="s">
        <v>79</v>
      </c>
      <c r="T29" s="37" t="s">
        <v>92</v>
      </c>
      <c r="U29" s="37" t="s">
        <v>78</v>
      </c>
      <c r="V29" s="38" t="s">
        <v>78</v>
      </c>
      <c r="W29" s="48" t="s">
        <v>205</v>
      </c>
      <c r="X29" s="46" t="s">
        <v>284</v>
      </c>
      <c r="Y29" s="49" t="s">
        <v>149</v>
      </c>
    </row>
    <row r="30" s="3" customFormat="1" ht="94" customHeight="1" spans="1:25">
      <c r="A30" s="41">
        <v>23</v>
      </c>
      <c r="B30" s="39" t="s">
        <v>207</v>
      </c>
      <c r="C30" s="39"/>
      <c r="D30" s="39" t="s">
        <v>208</v>
      </c>
      <c r="E30" s="39" t="s">
        <v>86</v>
      </c>
      <c r="F30" s="39" t="s">
        <v>144</v>
      </c>
      <c r="G30" s="39" t="s">
        <v>145</v>
      </c>
      <c r="H30" s="39" t="s">
        <v>39</v>
      </c>
      <c r="I30" s="42" t="s">
        <v>466</v>
      </c>
      <c r="J30" s="34">
        <v>800</v>
      </c>
      <c r="K30" s="35">
        <f t="shared" si="1"/>
        <v>0</v>
      </c>
      <c r="L30" s="39"/>
      <c r="M30" s="39"/>
      <c r="N30" s="39"/>
      <c r="O30" s="44"/>
      <c r="P30" s="44"/>
      <c r="Q30" s="47" t="s">
        <v>91</v>
      </c>
      <c r="R30" s="37">
        <v>1850</v>
      </c>
      <c r="S30" s="37" t="s">
        <v>79</v>
      </c>
      <c r="T30" s="37" t="s">
        <v>92</v>
      </c>
      <c r="U30" s="37" t="s">
        <v>78</v>
      </c>
      <c r="V30" s="38" t="s">
        <v>78</v>
      </c>
      <c r="W30" s="48" t="s">
        <v>210</v>
      </c>
      <c r="X30" s="46" t="s">
        <v>349</v>
      </c>
      <c r="Y30" s="49" t="s">
        <v>149</v>
      </c>
    </row>
    <row r="31" s="3" customFormat="1" ht="94" customHeight="1" spans="1:25">
      <c r="A31" s="41">
        <v>24</v>
      </c>
      <c r="B31" s="39" t="s">
        <v>212</v>
      </c>
      <c r="C31" s="39"/>
      <c r="D31" s="39" t="s">
        <v>213</v>
      </c>
      <c r="E31" s="39" t="s">
        <v>86</v>
      </c>
      <c r="F31" s="39" t="s">
        <v>144</v>
      </c>
      <c r="G31" s="39" t="s">
        <v>145</v>
      </c>
      <c r="H31" s="39" t="s">
        <v>39</v>
      </c>
      <c r="I31" s="42" t="s">
        <v>467</v>
      </c>
      <c r="J31" s="34">
        <v>1800</v>
      </c>
      <c r="K31" s="35">
        <f t="shared" si="1"/>
        <v>0</v>
      </c>
      <c r="L31" s="39"/>
      <c r="M31" s="39"/>
      <c r="N31" s="39"/>
      <c r="O31" s="44"/>
      <c r="P31" s="44"/>
      <c r="Q31" s="47" t="s">
        <v>91</v>
      </c>
      <c r="R31" s="37">
        <v>4700</v>
      </c>
      <c r="S31" s="37" t="s">
        <v>79</v>
      </c>
      <c r="T31" s="37" t="s">
        <v>92</v>
      </c>
      <c r="U31" s="37" t="s">
        <v>78</v>
      </c>
      <c r="V31" s="38" t="s">
        <v>78</v>
      </c>
      <c r="W31" s="48" t="s">
        <v>215</v>
      </c>
      <c r="X31" s="46" t="s">
        <v>339</v>
      </c>
      <c r="Y31" s="49" t="s">
        <v>149</v>
      </c>
    </row>
    <row r="32" s="3" customFormat="1" ht="94" customHeight="1" spans="1:25">
      <c r="A32" s="41">
        <v>25</v>
      </c>
      <c r="B32" s="39" t="s">
        <v>217</v>
      </c>
      <c r="C32" s="39"/>
      <c r="D32" s="39" t="s">
        <v>218</v>
      </c>
      <c r="E32" s="39" t="s">
        <v>219</v>
      </c>
      <c r="F32" s="39" t="s">
        <v>220</v>
      </c>
      <c r="G32" s="39" t="s">
        <v>220</v>
      </c>
      <c r="H32" s="39" t="s">
        <v>39</v>
      </c>
      <c r="I32" s="42" t="s">
        <v>221</v>
      </c>
      <c r="J32" s="43">
        <v>6300</v>
      </c>
      <c r="K32" s="35">
        <f t="shared" si="1"/>
        <v>6300</v>
      </c>
      <c r="L32" s="39">
        <v>6300</v>
      </c>
      <c r="M32" s="39">
        <v>0</v>
      </c>
      <c r="N32" s="39"/>
      <c r="O32" s="44"/>
      <c r="P32" s="44"/>
      <c r="Q32" s="36" t="s">
        <v>222</v>
      </c>
      <c r="R32" s="37">
        <v>3000</v>
      </c>
      <c r="S32" s="37" t="s">
        <v>79</v>
      </c>
      <c r="T32" s="37"/>
      <c r="U32" s="37" t="s">
        <v>78</v>
      </c>
      <c r="V32" s="37" t="s">
        <v>78</v>
      </c>
      <c r="W32" s="38" t="s">
        <v>223</v>
      </c>
      <c r="X32" s="45" t="s">
        <v>224</v>
      </c>
      <c r="Y32" s="40" t="s">
        <v>149</v>
      </c>
    </row>
    <row r="33" s="3" customFormat="1" ht="112" customHeight="1" spans="1:25">
      <c r="A33" s="41">
        <v>26</v>
      </c>
      <c r="B33" s="39" t="s">
        <v>225</v>
      </c>
      <c r="C33" s="39"/>
      <c r="D33" s="39" t="s">
        <v>226</v>
      </c>
      <c r="E33" s="39" t="s">
        <v>219</v>
      </c>
      <c r="F33" s="39" t="s">
        <v>227</v>
      </c>
      <c r="G33" s="39" t="s">
        <v>228</v>
      </c>
      <c r="H33" s="39" t="s">
        <v>39</v>
      </c>
      <c r="I33" s="42" t="s">
        <v>229</v>
      </c>
      <c r="J33" s="43">
        <v>100</v>
      </c>
      <c r="K33" s="35">
        <f t="shared" si="1"/>
        <v>0</v>
      </c>
      <c r="L33" s="39"/>
      <c r="M33" s="39"/>
      <c r="N33" s="39"/>
      <c r="O33" s="44"/>
      <c r="P33" s="44"/>
      <c r="Q33" s="36" t="s">
        <v>222</v>
      </c>
      <c r="R33" s="37">
        <v>750</v>
      </c>
      <c r="S33" s="37" t="s">
        <v>79</v>
      </c>
      <c r="T33" s="37"/>
      <c r="U33" s="37" t="s">
        <v>78</v>
      </c>
      <c r="V33" s="37" t="s">
        <v>78</v>
      </c>
      <c r="W33" s="38" t="s">
        <v>230</v>
      </c>
      <c r="X33" s="45" t="s">
        <v>231</v>
      </c>
      <c r="Y33" s="40" t="s">
        <v>149</v>
      </c>
    </row>
    <row r="34" s="3" customFormat="1" ht="125" customHeight="1" spans="1:25">
      <c r="A34" s="41">
        <v>27</v>
      </c>
      <c r="B34" s="39" t="s">
        <v>232</v>
      </c>
      <c r="C34" s="39"/>
      <c r="D34" s="39" t="s">
        <v>233</v>
      </c>
      <c r="E34" s="39" t="s">
        <v>219</v>
      </c>
      <c r="F34" s="39" t="s">
        <v>234</v>
      </c>
      <c r="G34" s="39" t="s">
        <v>235</v>
      </c>
      <c r="H34" s="39" t="s">
        <v>39</v>
      </c>
      <c r="I34" s="42" t="s">
        <v>468</v>
      </c>
      <c r="J34" s="43">
        <v>700</v>
      </c>
      <c r="K34" s="35">
        <f t="shared" si="1"/>
        <v>685</v>
      </c>
      <c r="L34" s="39">
        <v>240</v>
      </c>
      <c r="M34" s="39">
        <v>445</v>
      </c>
      <c r="N34" s="39"/>
      <c r="O34" s="44"/>
      <c r="P34" s="44"/>
      <c r="Q34" s="36" t="s">
        <v>222</v>
      </c>
      <c r="R34" s="37">
        <v>6450</v>
      </c>
      <c r="S34" s="37" t="s">
        <v>79</v>
      </c>
      <c r="T34" s="37"/>
      <c r="U34" s="37" t="s">
        <v>78</v>
      </c>
      <c r="V34" s="37" t="s">
        <v>78</v>
      </c>
      <c r="W34" s="38" t="s">
        <v>237</v>
      </c>
      <c r="X34" s="45" t="s">
        <v>224</v>
      </c>
      <c r="Y34" s="40" t="s">
        <v>149</v>
      </c>
    </row>
    <row r="35" s="3" customFormat="1" ht="93" customHeight="1" spans="1:25">
      <c r="A35" s="41">
        <v>28</v>
      </c>
      <c r="B35" s="39" t="s">
        <v>238</v>
      </c>
      <c r="C35" s="39"/>
      <c r="D35" s="39" t="s">
        <v>239</v>
      </c>
      <c r="E35" s="39" t="s">
        <v>219</v>
      </c>
      <c r="F35" s="39" t="s">
        <v>220</v>
      </c>
      <c r="G35" s="39" t="s">
        <v>220</v>
      </c>
      <c r="H35" s="39" t="s">
        <v>39</v>
      </c>
      <c r="I35" s="42" t="s">
        <v>469</v>
      </c>
      <c r="J35" s="43">
        <v>1608</v>
      </c>
      <c r="K35" s="35">
        <f t="shared" si="1"/>
        <v>1608</v>
      </c>
      <c r="L35" s="39">
        <v>0</v>
      </c>
      <c r="M35" s="39">
        <v>1608</v>
      </c>
      <c r="N35" s="39"/>
      <c r="O35" s="44"/>
      <c r="P35" s="44"/>
      <c r="Q35" s="36" t="s">
        <v>222</v>
      </c>
      <c r="R35" s="37">
        <v>1340</v>
      </c>
      <c r="S35" s="37" t="s">
        <v>78</v>
      </c>
      <c r="T35" s="37"/>
      <c r="U35" s="37" t="s">
        <v>78</v>
      </c>
      <c r="V35" s="37" t="s">
        <v>78</v>
      </c>
      <c r="W35" s="38" t="s">
        <v>241</v>
      </c>
      <c r="X35" s="45" t="s">
        <v>242</v>
      </c>
      <c r="Y35" s="40" t="s">
        <v>149</v>
      </c>
    </row>
    <row r="36" s="3" customFormat="1" ht="93" customHeight="1" spans="1:25">
      <c r="A36" s="41">
        <v>29</v>
      </c>
      <c r="B36" s="39" t="s">
        <v>243</v>
      </c>
      <c r="C36" s="39"/>
      <c r="D36" s="39" t="s">
        <v>244</v>
      </c>
      <c r="E36" s="39" t="s">
        <v>86</v>
      </c>
      <c r="F36" s="39" t="s">
        <v>245</v>
      </c>
      <c r="G36" s="39" t="s">
        <v>246</v>
      </c>
      <c r="H36" s="39" t="s">
        <v>39</v>
      </c>
      <c r="I36" s="42" t="s">
        <v>247</v>
      </c>
      <c r="J36" s="43">
        <v>1500</v>
      </c>
      <c r="K36" s="35">
        <f t="shared" si="1"/>
        <v>1480</v>
      </c>
      <c r="L36" s="39">
        <v>1480</v>
      </c>
      <c r="M36" s="39">
        <v>0</v>
      </c>
      <c r="N36" s="39"/>
      <c r="O36" s="44"/>
      <c r="P36" s="44"/>
      <c r="Q36" s="36" t="s">
        <v>77</v>
      </c>
      <c r="R36" s="37">
        <v>10000</v>
      </c>
      <c r="S36" s="37" t="s">
        <v>78</v>
      </c>
      <c r="T36" s="37" t="s">
        <v>17</v>
      </c>
      <c r="U36" s="37" t="s">
        <v>78</v>
      </c>
      <c r="V36" s="37" t="s">
        <v>78</v>
      </c>
      <c r="W36" s="38" t="s">
        <v>248</v>
      </c>
      <c r="X36" s="45" t="s">
        <v>249</v>
      </c>
      <c r="Y36" s="40" t="s">
        <v>250</v>
      </c>
    </row>
    <row r="37" s="3" customFormat="1" ht="79" customHeight="1" spans="1:25">
      <c r="A37" s="41">
        <v>30</v>
      </c>
      <c r="B37" s="39" t="s">
        <v>251</v>
      </c>
      <c r="C37" s="39"/>
      <c r="D37" s="39" t="s">
        <v>252</v>
      </c>
      <c r="E37" s="39" t="s">
        <v>253</v>
      </c>
      <c r="F37" s="39" t="s">
        <v>254</v>
      </c>
      <c r="G37" s="39" t="s">
        <v>255</v>
      </c>
      <c r="H37" s="39" t="s">
        <v>39</v>
      </c>
      <c r="I37" s="42" t="s">
        <v>256</v>
      </c>
      <c r="J37" s="43">
        <v>1920</v>
      </c>
      <c r="K37" s="35">
        <f t="shared" si="1"/>
        <v>1920</v>
      </c>
      <c r="L37" s="39">
        <v>1920</v>
      </c>
      <c r="M37" s="39">
        <v>0</v>
      </c>
      <c r="N37" s="39"/>
      <c r="O37" s="44"/>
      <c r="P37" s="44"/>
      <c r="Q37" s="36" t="s">
        <v>77</v>
      </c>
      <c r="R37" s="37">
        <v>6400</v>
      </c>
      <c r="S37" s="37" t="s">
        <v>78</v>
      </c>
      <c r="T37" s="37"/>
      <c r="U37" s="37" t="s">
        <v>78</v>
      </c>
      <c r="V37" s="37" t="s">
        <v>78</v>
      </c>
      <c r="W37" s="38" t="s">
        <v>257</v>
      </c>
      <c r="X37" s="45" t="s">
        <v>258</v>
      </c>
      <c r="Y37" s="40" t="s">
        <v>149</v>
      </c>
    </row>
    <row r="38" s="3" customFormat="1" ht="79" customHeight="1" spans="1:25">
      <c r="A38" s="41">
        <v>31</v>
      </c>
      <c r="B38" s="39" t="s">
        <v>259</v>
      </c>
      <c r="C38" s="39"/>
      <c r="D38" s="39" t="s">
        <v>260</v>
      </c>
      <c r="E38" s="39" t="s">
        <v>17</v>
      </c>
      <c r="F38" s="39" t="s">
        <v>261</v>
      </c>
      <c r="G38" s="39" t="s">
        <v>261</v>
      </c>
      <c r="H38" s="39" t="s">
        <v>39</v>
      </c>
      <c r="I38" s="42" t="s">
        <v>262</v>
      </c>
      <c r="J38" s="43">
        <v>200</v>
      </c>
      <c r="K38" s="35">
        <f t="shared" si="1"/>
        <v>200</v>
      </c>
      <c r="L38" s="39">
        <v>200</v>
      </c>
      <c r="M38" s="39">
        <v>0</v>
      </c>
      <c r="N38" s="39"/>
      <c r="O38" s="44"/>
      <c r="P38" s="44"/>
      <c r="Q38" s="36" t="s">
        <v>77</v>
      </c>
      <c r="R38" s="37" t="s">
        <v>263</v>
      </c>
      <c r="S38" s="37" t="s">
        <v>78</v>
      </c>
      <c r="T38" s="37"/>
      <c r="U38" s="37" t="s">
        <v>78</v>
      </c>
      <c r="V38" s="37" t="s">
        <v>78</v>
      </c>
      <c r="W38" s="38" t="s">
        <v>264</v>
      </c>
      <c r="X38" s="45" t="s">
        <v>249</v>
      </c>
      <c r="Y38" s="40" t="s">
        <v>250</v>
      </c>
    </row>
    <row r="39" s="3" customFormat="1" ht="79" customHeight="1" spans="1:25">
      <c r="A39" s="41">
        <v>32</v>
      </c>
      <c r="B39" s="39" t="s">
        <v>265</v>
      </c>
      <c r="C39" s="39"/>
      <c r="D39" s="39" t="s">
        <v>266</v>
      </c>
      <c r="E39" s="39" t="s">
        <v>86</v>
      </c>
      <c r="F39" s="39" t="s">
        <v>120</v>
      </c>
      <c r="G39" s="39" t="s">
        <v>267</v>
      </c>
      <c r="H39" s="39" t="s">
        <v>39</v>
      </c>
      <c r="I39" s="42" t="s">
        <v>268</v>
      </c>
      <c r="J39" s="43">
        <v>53</v>
      </c>
      <c r="K39" s="35">
        <f t="shared" si="1"/>
        <v>53</v>
      </c>
      <c r="L39" s="39"/>
      <c r="M39" s="39"/>
      <c r="N39" s="39"/>
      <c r="O39" s="44"/>
      <c r="P39" s="44">
        <v>53</v>
      </c>
      <c r="Q39" s="36" t="s">
        <v>91</v>
      </c>
      <c r="R39" s="37" t="s">
        <v>263</v>
      </c>
      <c r="S39" s="37" t="s">
        <v>78</v>
      </c>
      <c r="T39" s="37" t="s">
        <v>269</v>
      </c>
      <c r="U39" s="37" t="s">
        <v>79</v>
      </c>
      <c r="V39" s="37" t="s">
        <v>78</v>
      </c>
      <c r="W39" s="38" t="s">
        <v>470</v>
      </c>
      <c r="X39" s="45" t="s">
        <v>249</v>
      </c>
      <c r="Y39" s="40" t="s">
        <v>271</v>
      </c>
    </row>
    <row r="40" s="3" customFormat="1" ht="79" customHeight="1" spans="1:25">
      <c r="A40" s="41">
        <v>33</v>
      </c>
      <c r="B40" s="39" t="s">
        <v>272</v>
      </c>
      <c r="C40" s="39"/>
      <c r="D40" s="39" t="s">
        <v>273</v>
      </c>
      <c r="E40" s="39" t="s">
        <v>17</v>
      </c>
      <c r="F40" s="39" t="s">
        <v>17</v>
      </c>
      <c r="G40" s="39" t="s">
        <v>274</v>
      </c>
      <c r="H40" s="39" t="s">
        <v>275</v>
      </c>
      <c r="I40" s="42" t="s">
        <v>276</v>
      </c>
      <c r="J40" s="43">
        <v>120</v>
      </c>
      <c r="K40" s="35">
        <f t="shared" si="1"/>
        <v>120</v>
      </c>
      <c r="L40" s="39"/>
      <c r="M40" s="39"/>
      <c r="N40" s="39"/>
      <c r="O40" s="44">
        <v>120</v>
      </c>
      <c r="P40" s="44"/>
      <c r="Q40" s="36" t="s">
        <v>77</v>
      </c>
      <c r="R40" s="37">
        <v>16000</v>
      </c>
      <c r="S40" s="37" t="s">
        <v>78</v>
      </c>
      <c r="T40" s="37"/>
      <c r="U40" s="37" t="s">
        <v>78</v>
      </c>
      <c r="V40" s="37" t="s">
        <v>78</v>
      </c>
      <c r="W40" s="38" t="s">
        <v>277</v>
      </c>
      <c r="X40" s="45" t="s">
        <v>278</v>
      </c>
      <c r="Y40" s="40" t="s">
        <v>149</v>
      </c>
    </row>
    <row r="41" s="3" customFormat="1" ht="79" customHeight="1" spans="1:25">
      <c r="A41" s="41">
        <v>34</v>
      </c>
      <c r="B41" s="39" t="s">
        <v>279</v>
      </c>
      <c r="C41" s="39"/>
      <c r="D41" s="39" t="s">
        <v>280</v>
      </c>
      <c r="E41" s="39" t="s">
        <v>86</v>
      </c>
      <c r="F41" s="39" t="s">
        <v>87</v>
      </c>
      <c r="G41" s="39" t="s">
        <v>88</v>
      </c>
      <c r="H41" s="39" t="s">
        <v>281</v>
      </c>
      <c r="I41" s="42" t="s">
        <v>282</v>
      </c>
      <c r="J41" s="43">
        <v>110</v>
      </c>
      <c r="K41" s="35">
        <f t="shared" ref="K41:K73" si="2">L41+M41+N41+O41+P41</f>
        <v>110</v>
      </c>
      <c r="L41" s="39"/>
      <c r="M41" s="39"/>
      <c r="N41" s="39"/>
      <c r="O41" s="44">
        <v>110</v>
      </c>
      <c r="P41" s="44"/>
      <c r="Q41" s="36" t="s">
        <v>91</v>
      </c>
      <c r="R41" s="37">
        <v>796</v>
      </c>
      <c r="S41" s="37" t="s">
        <v>78</v>
      </c>
      <c r="T41" s="37" t="s">
        <v>100</v>
      </c>
      <c r="U41" s="37" t="s">
        <v>79</v>
      </c>
      <c r="V41" s="37" t="s">
        <v>78</v>
      </c>
      <c r="W41" s="38" t="s">
        <v>283</v>
      </c>
      <c r="X41" s="45" t="s">
        <v>284</v>
      </c>
      <c r="Y41" s="40" t="s">
        <v>103</v>
      </c>
    </row>
    <row r="42" s="3" customFormat="1" ht="142" customHeight="1" spans="1:25">
      <c r="A42" s="41">
        <v>35</v>
      </c>
      <c r="B42" s="39" t="s">
        <v>285</v>
      </c>
      <c r="C42" s="39"/>
      <c r="D42" s="39" t="s">
        <v>286</v>
      </c>
      <c r="E42" s="39" t="s">
        <v>86</v>
      </c>
      <c r="F42" s="39" t="s">
        <v>120</v>
      </c>
      <c r="G42" s="39" t="s">
        <v>121</v>
      </c>
      <c r="H42" s="39" t="s">
        <v>98</v>
      </c>
      <c r="I42" s="42" t="s">
        <v>287</v>
      </c>
      <c r="J42" s="43">
        <v>960</v>
      </c>
      <c r="K42" s="35">
        <f t="shared" si="2"/>
        <v>810</v>
      </c>
      <c r="L42" s="39"/>
      <c r="M42" s="39"/>
      <c r="N42" s="39"/>
      <c r="O42" s="44">
        <v>810</v>
      </c>
      <c r="P42" s="44"/>
      <c r="Q42" s="36" t="s">
        <v>123</v>
      </c>
      <c r="R42" s="37">
        <v>1835</v>
      </c>
      <c r="S42" s="37" t="s">
        <v>78</v>
      </c>
      <c r="T42" s="37" t="s">
        <v>92</v>
      </c>
      <c r="U42" s="37" t="s">
        <v>79</v>
      </c>
      <c r="V42" s="37" t="s">
        <v>78</v>
      </c>
      <c r="W42" s="38" t="s">
        <v>288</v>
      </c>
      <c r="X42" s="45" t="s">
        <v>289</v>
      </c>
      <c r="Y42" s="40" t="s">
        <v>95</v>
      </c>
    </row>
    <row r="43" s="3" customFormat="1" ht="90" customHeight="1" spans="1:25">
      <c r="A43" s="41">
        <v>36</v>
      </c>
      <c r="B43" s="39" t="s">
        <v>290</v>
      </c>
      <c r="C43" s="39"/>
      <c r="D43" s="39" t="s">
        <v>291</v>
      </c>
      <c r="E43" s="39" t="s">
        <v>14</v>
      </c>
      <c r="F43" s="39" t="s">
        <v>74</v>
      </c>
      <c r="G43" s="39" t="s">
        <v>292</v>
      </c>
      <c r="H43" s="39" t="s">
        <v>98</v>
      </c>
      <c r="I43" s="42" t="s">
        <v>293</v>
      </c>
      <c r="J43" s="43">
        <v>450</v>
      </c>
      <c r="K43" s="35">
        <f t="shared" si="2"/>
        <v>400</v>
      </c>
      <c r="L43" s="39"/>
      <c r="M43" s="39"/>
      <c r="N43" s="39">
        <v>400</v>
      </c>
      <c r="O43" s="44"/>
      <c r="P43" s="44"/>
      <c r="Q43" s="36" t="s">
        <v>77</v>
      </c>
      <c r="R43" s="37">
        <v>100</v>
      </c>
      <c r="S43" s="37" t="s">
        <v>78</v>
      </c>
      <c r="T43" s="37"/>
      <c r="U43" s="37" t="s">
        <v>79</v>
      </c>
      <c r="V43" s="37" t="s">
        <v>79</v>
      </c>
      <c r="W43" s="38" t="s">
        <v>294</v>
      </c>
      <c r="X43" s="45" t="s">
        <v>289</v>
      </c>
      <c r="Y43" s="40" t="s">
        <v>295</v>
      </c>
    </row>
    <row r="44" s="3" customFormat="1" ht="90" customHeight="1" spans="1:25">
      <c r="A44" s="41">
        <v>37</v>
      </c>
      <c r="B44" s="39" t="s">
        <v>296</v>
      </c>
      <c r="C44" s="39"/>
      <c r="D44" s="39" t="s">
        <v>297</v>
      </c>
      <c r="E44" s="39" t="s">
        <v>14</v>
      </c>
      <c r="F44" s="39" t="s">
        <v>74</v>
      </c>
      <c r="G44" s="39" t="s">
        <v>292</v>
      </c>
      <c r="H44" s="39" t="s">
        <v>98</v>
      </c>
      <c r="I44" s="42" t="s">
        <v>298</v>
      </c>
      <c r="J44" s="43">
        <v>357</v>
      </c>
      <c r="K44" s="35">
        <f t="shared" si="2"/>
        <v>332</v>
      </c>
      <c r="L44" s="39"/>
      <c r="M44" s="39"/>
      <c r="N44" s="39">
        <v>332</v>
      </c>
      <c r="O44" s="44"/>
      <c r="P44" s="44"/>
      <c r="Q44" s="36" t="s">
        <v>77</v>
      </c>
      <c r="R44" s="37">
        <v>84</v>
      </c>
      <c r="S44" s="37" t="s">
        <v>78</v>
      </c>
      <c r="T44" s="37"/>
      <c r="U44" s="37" t="s">
        <v>79</v>
      </c>
      <c r="V44" s="37" t="s">
        <v>79</v>
      </c>
      <c r="W44" s="38" t="s">
        <v>299</v>
      </c>
      <c r="X44" s="45" t="s">
        <v>289</v>
      </c>
      <c r="Y44" s="40" t="s">
        <v>295</v>
      </c>
    </row>
    <row r="45" s="3" customFormat="1" ht="94" customHeight="1" spans="1:25">
      <c r="A45" s="41">
        <v>38</v>
      </c>
      <c r="B45" s="39" t="s">
        <v>300</v>
      </c>
      <c r="C45" s="39"/>
      <c r="D45" s="39" t="s">
        <v>301</v>
      </c>
      <c r="E45" s="39" t="s">
        <v>14</v>
      </c>
      <c r="F45" s="39" t="s">
        <v>74</v>
      </c>
      <c r="G45" s="39" t="s">
        <v>292</v>
      </c>
      <c r="H45" s="39" t="s">
        <v>163</v>
      </c>
      <c r="I45" s="42" t="s">
        <v>302</v>
      </c>
      <c r="J45" s="43">
        <v>450</v>
      </c>
      <c r="K45" s="35">
        <f t="shared" si="2"/>
        <v>400</v>
      </c>
      <c r="L45" s="39"/>
      <c r="M45" s="39"/>
      <c r="N45" s="39">
        <v>400</v>
      </c>
      <c r="O45" s="44"/>
      <c r="P45" s="44"/>
      <c r="Q45" s="36" t="s">
        <v>77</v>
      </c>
      <c r="R45" s="37">
        <v>100</v>
      </c>
      <c r="S45" s="37" t="s">
        <v>78</v>
      </c>
      <c r="T45" s="37"/>
      <c r="U45" s="37" t="s">
        <v>79</v>
      </c>
      <c r="V45" s="37" t="s">
        <v>79</v>
      </c>
      <c r="W45" s="38" t="s">
        <v>303</v>
      </c>
      <c r="X45" s="45" t="s">
        <v>304</v>
      </c>
      <c r="Y45" s="40" t="s">
        <v>295</v>
      </c>
    </row>
    <row r="46" s="3" customFormat="1" ht="94" customHeight="1" spans="1:25">
      <c r="A46" s="41">
        <v>39</v>
      </c>
      <c r="B46" s="39" t="s">
        <v>305</v>
      </c>
      <c r="C46" s="39"/>
      <c r="D46" s="39" t="s">
        <v>306</v>
      </c>
      <c r="E46" s="39" t="s">
        <v>14</v>
      </c>
      <c r="F46" s="39" t="s">
        <v>74</v>
      </c>
      <c r="G46" s="39" t="s">
        <v>292</v>
      </c>
      <c r="H46" s="39" t="s">
        <v>201</v>
      </c>
      <c r="I46" s="42" t="s">
        <v>307</v>
      </c>
      <c r="J46" s="43">
        <v>450</v>
      </c>
      <c r="K46" s="35">
        <f t="shared" si="2"/>
        <v>400</v>
      </c>
      <c r="L46" s="39"/>
      <c r="M46" s="39"/>
      <c r="N46" s="39">
        <v>400</v>
      </c>
      <c r="O46" s="44"/>
      <c r="P46" s="44"/>
      <c r="Q46" s="36" t="s">
        <v>77</v>
      </c>
      <c r="R46" s="37">
        <v>100</v>
      </c>
      <c r="S46" s="37" t="s">
        <v>78</v>
      </c>
      <c r="T46" s="37"/>
      <c r="U46" s="37" t="s">
        <v>79</v>
      </c>
      <c r="V46" s="37" t="s">
        <v>79</v>
      </c>
      <c r="W46" s="38" t="s">
        <v>308</v>
      </c>
      <c r="X46" s="45" t="s">
        <v>309</v>
      </c>
      <c r="Y46" s="40" t="s">
        <v>295</v>
      </c>
    </row>
    <row r="47" s="3" customFormat="1" ht="84" customHeight="1" spans="1:25">
      <c r="A47" s="41">
        <v>40</v>
      </c>
      <c r="B47" s="39" t="s">
        <v>310</v>
      </c>
      <c r="C47" s="39"/>
      <c r="D47" s="39" t="s">
        <v>311</v>
      </c>
      <c r="E47" s="39" t="s">
        <v>86</v>
      </c>
      <c r="F47" s="39" t="s">
        <v>137</v>
      </c>
      <c r="G47" s="39" t="s">
        <v>137</v>
      </c>
      <c r="H47" s="39" t="s">
        <v>312</v>
      </c>
      <c r="I47" s="42" t="s">
        <v>471</v>
      </c>
      <c r="J47" s="43">
        <v>180</v>
      </c>
      <c r="K47" s="35">
        <f t="shared" si="2"/>
        <v>180</v>
      </c>
      <c r="L47" s="39">
        <v>180</v>
      </c>
      <c r="M47" s="39"/>
      <c r="N47" s="39"/>
      <c r="O47" s="44"/>
      <c r="P47" s="44"/>
      <c r="Q47" s="36" t="s">
        <v>314</v>
      </c>
      <c r="R47" s="37">
        <v>100</v>
      </c>
      <c r="S47" s="37" t="s">
        <v>78</v>
      </c>
      <c r="T47" s="37" t="s">
        <v>269</v>
      </c>
      <c r="U47" s="37" t="s">
        <v>79</v>
      </c>
      <c r="V47" s="37" t="s">
        <v>78</v>
      </c>
      <c r="W47" s="38" t="s">
        <v>315</v>
      </c>
      <c r="X47" s="45" t="s">
        <v>316</v>
      </c>
      <c r="Y47" s="40" t="s">
        <v>317</v>
      </c>
    </row>
    <row r="48" s="3" customFormat="1" ht="95" customHeight="1" spans="1:25">
      <c r="A48" s="41">
        <v>41</v>
      </c>
      <c r="B48" s="39" t="s">
        <v>318</v>
      </c>
      <c r="C48" s="39"/>
      <c r="D48" s="39" t="s">
        <v>319</v>
      </c>
      <c r="E48" s="39" t="s">
        <v>86</v>
      </c>
      <c r="F48" s="39" t="s">
        <v>137</v>
      </c>
      <c r="G48" s="39" t="s">
        <v>137</v>
      </c>
      <c r="H48" s="39" t="s">
        <v>320</v>
      </c>
      <c r="I48" s="42" t="s">
        <v>472</v>
      </c>
      <c r="J48" s="43">
        <v>200</v>
      </c>
      <c r="K48" s="35">
        <f t="shared" si="2"/>
        <v>200</v>
      </c>
      <c r="L48" s="39">
        <v>200</v>
      </c>
      <c r="M48" s="39"/>
      <c r="N48" s="39"/>
      <c r="O48" s="44"/>
      <c r="P48" s="44"/>
      <c r="Q48" s="36" t="s">
        <v>91</v>
      </c>
      <c r="R48" s="37">
        <v>20</v>
      </c>
      <c r="S48" s="37" t="s">
        <v>78</v>
      </c>
      <c r="T48" s="37" t="s">
        <v>100</v>
      </c>
      <c r="U48" s="37" t="s">
        <v>79</v>
      </c>
      <c r="V48" s="37" t="s">
        <v>78</v>
      </c>
      <c r="W48" s="38" t="s">
        <v>473</v>
      </c>
      <c r="X48" s="45" t="s">
        <v>316</v>
      </c>
      <c r="Y48" s="40" t="s">
        <v>103</v>
      </c>
    </row>
    <row r="49" s="3" customFormat="1" ht="163" customHeight="1" spans="1:25">
      <c r="A49" s="41">
        <v>42</v>
      </c>
      <c r="B49" s="39" t="s">
        <v>323</v>
      </c>
      <c r="C49" s="39"/>
      <c r="D49" s="39" t="s">
        <v>324</v>
      </c>
      <c r="E49" s="39" t="s">
        <v>86</v>
      </c>
      <c r="F49" s="39" t="s">
        <v>137</v>
      </c>
      <c r="G49" s="39" t="s">
        <v>137</v>
      </c>
      <c r="H49" s="39" t="s">
        <v>325</v>
      </c>
      <c r="I49" s="42" t="s">
        <v>326</v>
      </c>
      <c r="J49" s="43">
        <v>150</v>
      </c>
      <c r="K49" s="35">
        <f t="shared" si="2"/>
        <v>150</v>
      </c>
      <c r="L49" s="39">
        <v>150</v>
      </c>
      <c r="M49" s="39">
        <v>0</v>
      </c>
      <c r="N49" s="39"/>
      <c r="O49" s="44"/>
      <c r="P49" s="44"/>
      <c r="Q49" s="36" t="s">
        <v>91</v>
      </c>
      <c r="R49" s="37">
        <v>50</v>
      </c>
      <c r="S49" s="37" t="s">
        <v>78</v>
      </c>
      <c r="T49" s="37" t="s">
        <v>100</v>
      </c>
      <c r="U49" s="37" t="s">
        <v>79</v>
      </c>
      <c r="V49" s="37" t="s">
        <v>78</v>
      </c>
      <c r="W49" s="38" t="s">
        <v>327</v>
      </c>
      <c r="X49" s="45" t="s">
        <v>328</v>
      </c>
      <c r="Y49" s="40" t="s">
        <v>103</v>
      </c>
    </row>
    <row r="50" s="3" customFormat="1" ht="100" customHeight="1" spans="1:25">
      <c r="A50" s="41">
        <v>43</v>
      </c>
      <c r="B50" s="39" t="s">
        <v>329</v>
      </c>
      <c r="C50" s="39"/>
      <c r="D50" s="39" t="s">
        <v>330</v>
      </c>
      <c r="E50" s="39" t="s">
        <v>86</v>
      </c>
      <c r="F50" s="39" t="s">
        <v>137</v>
      </c>
      <c r="G50" s="39" t="s">
        <v>137</v>
      </c>
      <c r="H50" s="39" t="s">
        <v>331</v>
      </c>
      <c r="I50" s="42" t="s">
        <v>332</v>
      </c>
      <c r="J50" s="43">
        <v>310</v>
      </c>
      <c r="K50" s="35">
        <f t="shared" si="2"/>
        <v>310</v>
      </c>
      <c r="L50" s="39">
        <v>310</v>
      </c>
      <c r="M50" s="39">
        <v>0</v>
      </c>
      <c r="N50" s="39"/>
      <c r="O50" s="44"/>
      <c r="P50" s="44"/>
      <c r="Q50" s="36" t="s">
        <v>314</v>
      </c>
      <c r="R50" s="37">
        <v>20</v>
      </c>
      <c r="S50" s="37" t="s">
        <v>78</v>
      </c>
      <c r="T50" s="37" t="s">
        <v>17</v>
      </c>
      <c r="U50" s="37" t="s">
        <v>79</v>
      </c>
      <c r="V50" s="37" t="s">
        <v>78</v>
      </c>
      <c r="W50" s="38" t="s">
        <v>333</v>
      </c>
      <c r="X50" s="45" t="s">
        <v>304</v>
      </c>
      <c r="Y50" s="40" t="s">
        <v>141</v>
      </c>
    </row>
    <row r="51" s="3" customFormat="1" ht="158" customHeight="1" spans="1:25">
      <c r="A51" s="41">
        <v>44</v>
      </c>
      <c r="B51" s="39" t="s">
        <v>334</v>
      </c>
      <c r="C51" s="39"/>
      <c r="D51" s="39" t="s">
        <v>335</v>
      </c>
      <c r="E51" s="39" t="s">
        <v>86</v>
      </c>
      <c r="F51" s="39" t="s">
        <v>137</v>
      </c>
      <c r="G51" s="39" t="s">
        <v>137</v>
      </c>
      <c r="H51" s="39" t="s">
        <v>336</v>
      </c>
      <c r="I51" s="42" t="s">
        <v>337</v>
      </c>
      <c r="J51" s="43">
        <v>400</v>
      </c>
      <c r="K51" s="35">
        <f t="shared" si="2"/>
        <v>400</v>
      </c>
      <c r="L51" s="39">
        <v>400</v>
      </c>
      <c r="M51" s="39">
        <v>0</v>
      </c>
      <c r="N51" s="39"/>
      <c r="O51" s="44"/>
      <c r="P51" s="44"/>
      <c r="Q51" s="36" t="s">
        <v>314</v>
      </c>
      <c r="R51" s="37">
        <v>600</v>
      </c>
      <c r="S51" s="37" t="s">
        <v>78</v>
      </c>
      <c r="T51" s="37" t="s">
        <v>269</v>
      </c>
      <c r="U51" s="37" t="s">
        <v>79</v>
      </c>
      <c r="V51" s="37" t="s">
        <v>78</v>
      </c>
      <c r="W51" s="38" t="s">
        <v>338</v>
      </c>
      <c r="X51" s="45" t="s">
        <v>339</v>
      </c>
      <c r="Y51" s="40" t="s">
        <v>317</v>
      </c>
    </row>
    <row r="52" s="3" customFormat="1" ht="97" customHeight="1" spans="1:25">
      <c r="A52" s="41">
        <v>45</v>
      </c>
      <c r="B52" s="39" t="s">
        <v>340</v>
      </c>
      <c r="C52" s="39"/>
      <c r="D52" s="39" t="s">
        <v>341</v>
      </c>
      <c r="E52" s="39" t="s">
        <v>86</v>
      </c>
      <c r="F52" s="39" t="s">
        <v>137</v>
      </c>
      <c r="G52" s="39" t="s">
        <v>137</v>
      </c>
      <c r="H52" s="39" t="s">
        <v>98</v>
      </c>
      <c r="I52" s="42" t="s">
        <v>342</v>
      </c>
      <c r="J52" s="43">
        <v>200</v>
      </c>
      <c r="K52" s="35">
        <f t="shared" si="2"/>
        <v>200</v>
      </c>
      <c r="L52" s="39">
        <v>200</v>
      </c>
      <c r="M52" s="39">
        <v>0</v>
      </c>
      <c r="N52" s="39"/>
      <c r="O52" s="44"/>
      <c r="P52" s="44"/>
      <c r="Q52" s="36" t="s">
        <v>139</v>
      </c>
      <c r="R52" s="37">
        <v>20</v>
      </c>
      <c r="S52" s="37" t="s">
        <v>78</v>
      </c>
      <c r="T52" s="37" t="s">
        <v>269</v>
      </c>
      <c r="U52" s="37" t="s">
        <v>79</v>
      </c>
      <c r="V52" s="37" t="s">
        <v>78</v>
      </c>
      <c r="W52" s="38" t="s">
        <v>343</v>
      </c>
      <c r="X52" s="45" t="s">
        <v>289</v>
      </c>
      <c r="Y52" s="40" t="s">
        <v>271</v>
      </c>
    </row>
    <row r="53" s="3" customFormat="1" ht="97" customHeight="1" spans="1:25">
      <c r="A53" s="41">
        <v>46</v>
      </c>
      <c r="B53" s="39" t="s">
        <v>344</v>
      </c>
      <c r="C53" s="39"/>
      <c r="D53" s="39" t="s">
        <v>345</v>
      </c>
      <c r="E53" s="39" t="s">
        <v>86</v>
      </c>
      <c r="F53" s="39" t="s">
        <v>137</v>
      </c>
      <c r="G53" s="39" t="s">
        <v>137</v>
      </c>
      <c r="H53" s="39" t="s">
        <v>346</v>
      </c>
      <c r="I53" s="42" t="s">
        <v>347</v>
      </c>
      <c r="J53" s="43">
        <v>300</v>
      </c>
      <c r="K53" s="35">
        <f t="shared" si="2"/>
        <v>300</v>
      </c>
      <c r="L53" s="39">
        <v>300</v>
      </c>
      <c r="M53" s="39">
        <v>0</v>
      </c>
      <c r="N53" s="39"/>
      <c r="O53" s="44"/>
      <c r="P53" s="44"/>
      <c r="Q53" s="36" t="s">
        <v>123</v>
      </c>
      <c r="R53" s="37">
        <v>30</v>
      </c>
      <c r="S53" s="37" t="s">
        <v>78</v>
      </c>
      <c r="T53" s="37" t="s">
        <v>92</v>
      </c>
      <c r="U53" s="37" t="s">
        <v>79</v>
      </c>
      <c r="V53" s="37" t="s">
        <v>78</v>
      </c>
      <c r="W53" s="38" t="s">
        <v>348</v>
      </c>
      <c r="X53" s="45" t="s">
        <v>349</v>
      </c>
      <c r="Y53" s="40" t="s">
        <v>95</v>
      </c>
    </row>
    <row r="54" s="3" customFormat="1" ht="97" customHeight="1" spans="1:25">
      <c r="A54" s="41">
        <v>47</v>
      </c>
      <c r="B54" s="39" t="s">
        <v>350</v>
      </c>
      <c r="C54" s="39"/>
      <c r="D54" s="39" t="s">
        <v>351</v>
      </c>
      <c r="E54" s="39" t="s">
        <v>86</v>
      </c>
      <c r="F54" s="39" t="s">
        <v>137</v>
      </c>
      <c r="G54" s="39" t="s">
        <v>137</v>
      </c>
      <c r="H54" s="39" t="s">
        <v>352</v>
      </c>
      <c r="I54" s="42" t="s">
        <v>353</v>
      </c>
      <c r="J54" s="43">
        <v>500</v>
      </c>
      <c r="K54" s="35">
        <f t="shared" si="2"/>
        <v>500</v>
      </c>
      <c r="L54" s="39">
        <v>500</v>
      </c>
      <c r="M54" s="39">
        <v>0</v>
      </c>
      <c r="N54" s="39"/>
      <c r="O54" s="44"/>
      <c r="P54" s="44"/>
      <c r="Q54" s="36" t="s">
        <v>123</v>
      </c>
      <c r="R54" s="37">
        <v>50</v>
      </c>
      <c r="S54" s="37" t="s">
        <v>78</v>
      </c>
      <c r="T54" s="37" t="s">
        <v>100</v>
      </c>
      <c r="U54" s="37" t="s">
        <v>79</v>
      </c>
      <c r="V54" s="37" t="s">
        <v>78</v>
      </c>
      <c r="W54" s="38" t="s">
        <v>354</v>
      </c>
      <c r="X54" s="45" t="s">
        <v>111</v>
      </c>
      <c r="Y54" s="40" t="s">
        <v>103</v>
      </c>
    </row>
    <row r="55" s="3" customFormat="1" ht="97" customHeight="1" spans="1:25">
      <c r="A55" s="41">
        <v>48</v>
      </c>
      <c r="B55" s="39" t="s">
        <v>355</v>
      </c>
      <c r="C55" s="39"/>
      <c r="D55" s="39" t="s">
        <v>356</v>
      </c>
      <c r="E55" s="39" t="s">
        <v>86</v>
      </c>
      <c r="F55" s="39" t="s">
        <v>137</v>
      </c>
      <c r="G55" s="39" t="s">
        <v>137</v>
      </c>
      <c r="H55" s="39" t="s">
        <v>357</v>
      </c>
      <c r="I55" s="42" t="s">
        <v>358</v>
      </c>
      <c r="J55" s="43">
        <v>200</v>
      </c>
      <c r="K55" s="35">
        <f t="shared" si="2"/>
        <v>200</v>
      </c>
      <c r="L55" s="39">
        <v>200</v>
      </c>
      <c r="M55" s="39">
        <v>0</v>
      </c>
      <c r="N55" s="39"/>
      <c r="O55" s="44"/>
      <c r="P55" s="44"/>
      <c r="Q55" s="36" t="s">
        <v>123</v>
      </c>
      <c r="R55" s="37">
        <v>20</v>
      </c>
      <c r="S55" s="37" t="s">
        <v>78</v>
      </c>
      <c r="T55" s="37" t="s">
        <v>92</v>
      </c>
      <c r="U55" s="37" t="s">
        <v>79</v>
      </c>
      <c r="V55" s="37" t="s">
        <v>78</v>
      </c>
      <c r="W55" s="38" t="s">
        <v>359</v>
      </c>
      <c r="X55" s="45" t="s">
        <v>360</v>
      </c>
      <c r="Y55" s="40" t="s">
        <v>95</v>
      </c>
    </row>
    <row r="56" s="3" customFormat="1" ht="191" customHeight="1" spans="1:25">
      <c r="A56" s="41">
        <v>49</v>
      </c>
      <c r="B56" s="39" t="s">
        <v>361</v>
      </c>
      <c r="C56" s="39"/>
      <c r="D56" s="39" t="s">
        <v>362</v>
      </c>
      <c r="E56" s="39" t="s">
        <v>86</v>
      </c>
      <c r="F56" s="39" t="s">
        <v>120</v>
      </c>
      <c r="G56" s="39" t="s">
        <v>121</v>
      </c>
      <c r="H56" s="39" t="s">
        <v>127</v>
      </c>
      <c r="I56" s="42" t="s">
        <v>363</v>
      </c>
      <c r="J56" s="43">
        <v>467</v>
      </c>
      <c r="K56" s="35">
        <f t="shared" si="2"/>
        <v>467</v>
      </c>
      <c r="L56" s="39">
        <v>467</v>
      </c>
      <c r="M56" s="39">
        <v>0</v>
      </c>
      <c r="N56" s="39"/>
      <c r="O56" s="44"/>
      <c r="P56" s="44"/>
      <c r="Q56" s="36" t="s">
        <v>123</v>
      </c>
      <c r="R56" s="37">
        <v>80</v>
      </c>
      <c r="S56" s="37" t="s">
        <v>78</v>
      </c>
      <c r="T56" s="37" t="s">
        <v>92</v>
      </c>
      <c r="U56" s="37" t="s">
        <v>79</v>
      </c>
      <c r="V56" s="37" t="s">
        <v>78</v>
      </c>
      <c r="W56" s="38" t="s">
        <v>364</v>
      </c>
      <c r="X56" s="45" t="s">
        <v>111</v>
      </c>
      <c r="Y56" s="40" t="s">
        <v>95</v>
      </c>
    </row>
    <row r="57" s="3" customFormat="1" ht="154" customHeight="1" spans="1:25">
      <c r="A57" s="41">
        <v>50</v>
      </c>
      <c r="B57" s="39" t="s">
        <v>365</v>
      </c>
      <c r="C57" s="39"/>
      <c r="D57" s="39" t="s">
        <v>366</v>
      </c>
      <c r="E57" s="39" t="s">
        <v>86</v>
      </c>
      <c r="F57" s="39" t="s">
        <v>120</v>
      </c>
      <c r="G57" s="39" t="s">
        <v>121</v>
      </c>
      <c r="H57" s="39" t="s">
        <v>216</v>
      </c>
      <c r="I57" s="42" t="s">
        <v>367</v>
      </c>
      <c r="J57" s="43">
        <v>1650</v>
      </c>
      <c r="K57" s="35">
        <f t="shared" si="2"/>
        <v>1650</v>
      </c>
      <c r="L57" s="39">
        <v>1650</v>
      </c>
      <c r="M57" s="39">
        <v>0</v>
      </c>
      <c r="N57" s="39"/>
      <c r="O57" s="44"/>
      <c r="P57" s="44"/>
      <c r="Q57" s="36" t="s">
        <v>123</v>
      </c>
      <c r="R57" s="37">
        <v>671</v>
      </c>
      <c r="S57" s="37" t="s">
        <v>78</v>
      </c>
      <c r="T57" s="37" t="s">
        <v>92</v>
      </c>
      <c r="U57" s="37" t="s">
        <v>79</v>
      </c>
      <c r="V57" s="37" t="s">
        <v>78</v>
      </c>
      <c r="W57" s="38" t="s">
        <v>368</v>
      </c>
      <c r="X57" s="45" t="s">
        <v>339</v>
      </c>
      <c r="Y57" s="40" t="s">
        <v>95</v>
      </c>
    </row>
    <row r="58" s="3" customFormat="1" ht="128" customHeight="1" spans="1:25">
      <c r="A58" s="41">
        <v>51</v>
      </c>
      <c r="B58" s="39" t="s">
        <v>369</v>
      </c>
      <c r="C58" s="39"/>
      <c r="D58" s="39" t="s">
        <v>370</v>
      </c>
      <c r="E58" s="39" t="s">
        <v>86</v>
      </c>
      <c r="F58" s="39" t="s">
        <v>120</v>
      </c>
      <c r="G58" s="39" t="s">
        <v>121</v>
      </c>
      <c r="H58" s="39" t="s">
        <v>371</v>
      </c>
      <c r="I58" s="42" t="s">
        <v>474</v>
      </c>
      <c r="J58" s="43">
        <v>400</v>
      </c>
      <c r="K58" s="35">
        <f t="shared" si="2"/>
        <v>347</v>
      </c>
      <c r="L58" s="39">
        <v>347</v>
      </c>
      <c r="M58" s="39"/>
      <c r="N58" s="39"/>
      <c r="O58" s="44"/>
      <c r="P58" s="44"/>
      <c r="Q58" s="36" t="s">
        <v>123</v>
      </c>
      <c r="R58" s="37">
        <v>40</v>
      </c>
      <c r="S58" s="37" t="s">
        <v>78</v>
      </c>
      <c r="T58" s="37" t="s">
        <v>92</v>
      </c>
      <c r="U58" s="37" t="s">
        <v>79</v>
      </c>
      <c r="V58" s="37" t="s">
        <v>78</v>
      </c>
      <c r="W58" s="38" t="s">
        <v>475</v>
      </c>
      <c r="X58" s="45" t="s">
        <v>316</v>
      </c>
      <c r="Y58" s="40" t="s">
        <v>95</v>
      </c>
    </row>
    <row r="59" s="3" customFormat="1" ht="148" customHeight="1" spans="1:25">
      <c r="A59" s="41">
        <v>52</v>
      </c>
      <c r="B59" s="39" t="s">
        <v>374</v>
      </c>
      <c r="C59" s="39"/>
      <c r="D59" s="39" t="s">
        <v>375</v>
      </c>
      <c r="E59" s="39" t="s">
        <v>86</v>
      </c>
      <c r="F59" s="39" t="s">
        <v>120</v>
      </c>
      <c r="G59" s="39" t="s">
        <v>121</v>
      </c>
      <c r="H59" s="39" t="s">
        <v>182</v>
      </c>
      <c r="I59" s="42" t="s">
        <v>376</v>
      </c>
      <c r="J59" s="43">
        <v>178</v>
      </c>
      <c r="K59" s="35">
        <f t="shared" si="2"/>
        <v>178</v>
      </c>
      <c r="L59" s="39">
        <v>178</v>
      </c>
      <c r="M59" s="39">
        <v>0</v>
      </c>
      <c r="N59" s="39"/>
      <c r="O59" s="44"/>
      <c r="P59" s="44"/>
      <c r="Q59" s="36" t="s">
        <v>123</v>
      </c>
      <c r="R59" s="37">
        <v>1500</v>
      </c>
      <c r="S59" s="37" t="s">
        <v>78</v>
      </c>
      <c r="T59" s="37" t="s">
        <v>92</v>
      </c>
      <c r="U59" s="37" t="s">
        <v>79</v>
      </c>
      <c r="V59" s="37" t="s">
        <v>78</v>
      </c>
      <c r="W59" s="38" t="s">
        <v>377</v>
      </c>
      <c r="X59" s="45" t="s">
        <v>360</v>
      </c>
      <c r="Y59" s="40" t="s">
        <v>95</v>
      </c>
    </row>
    <row r="60" s="3" customFormat="1" ht="125" customHeight="1" spans="1:25">
      <c r="A60" s="41">
        <v>53</v>
      </c>
      <c r="B60" s="39" t="s">
        <v>378</v>
      </c>
      <c r="C60" s="39"/>
      <c r="D60" s="39" t="s">
        <v>379</v>
      </c>
      <c r="E60" s="39" t="s">
        <v>86</v>
      </c>
      <c r="F60" s="39" t="s">
        <v>120</v>
      </c>
      <c r="G60" s="39" t="s">
        <v>121</v>
      </c>
      <c r="H60" s="39" t="s">
        <v>163</v>
      </c>
      <c r="I60" s="42" t="s">
        <v>380</v>
      </c>
      <c r="J60" s="43">
        <v>960</v>
      </c>
      <c r="K60" s="35">
        <f t="shared" si="2"/>
        <v>960</v>
      </c>
      <c r="L60" s="39">
        <v>960</v>
      </c>
      <c r="M60" s="39">
        <v>0</v>
      </c>
      <c r="N60" s="39"/>
      <c r="O60" s="44"/>
      <c r="P60" s="44"/>
      <c r="Q60" s="36" t="s">
        <v>123</v>
      </c>
      <c r="R60" s="37">
        <v>4000</v>
      </c>
      <c r="S60" s="37" t="s">
        <v>78</v>
      </c>
      <c r="T60" s="37" t="s">
        <v>92</v>
      </c>
      <c r="U60" s="37" t="s">
        <v>79</v>
      </c>
      <c r="V60" s="37" t="s">
        <v>78</v>
      </c>
      <c r="W60" s="38" t="s">
        <v>381</v>
      </c>
      <c r="X60" s="45" t="s">
        <v>304</v>
      </c>
      <c r="Y60" s="40" t="s">
        <v>95</v>
      </c>
    </row>
    <row r="61" s="3" customFormat="1" ht="125" customHeight="1" spans="1:25">
      <c r="A61" s="41">
        <v>54</v>
      </c>
      <c r="B61" s="39" t="s">
        <v>382</v>
      </c>
      <c r="C61" s="39"/>
      <c r="D61" s="39" t="s">
        <v>383</v>
      </c>
      <c r="E61" s="39" t="s">
        <v>86</v>
      </c>
      <c r="F61" s="39" t="s">
        <v>120</v>
      </c>
      <c r="G61" s="39" t="s">
        <v>121</v>
      </c>
      <c r="H61" s="39" t="s">
        <v>148</v>
      </c>
      <c r="I61" s="42" t="s">
        <v>384</v>
      </c>
      <c r="J61" s="43">
        <v>300</v>
      </c>
      <c r="K61" s="35">
        <f t="shared" si="2"/>
        <v>300</v>
      </c>
      <c r="L61" s="39">
        <v>300</v>
      </c>
      <c r="M61" s="39">
        <v>0</v>
      </c>
      <c r="N61" s="39"/>
      <c r="O61" s="44"/>
      <c r="P61" s="44"/>
      <c r="Q61" s="36" t="s">
        <v>123</v>
      </c>
      <c r="R61" s="37">
        <v>200</v>
      </c>
      <c r="S61" s="37" t="s">
        <v>78</v>
      </c>
      <c r="T61" s="37" t="s">
        <v>92</v>
      </c>
      <c r="U61" s="37" t="s">
        <v>79</v>
      </c>
      <c r="V61" s="37" t="s">
        <v>78</v>
      </c>
      <c r="W61" s="38" t="s">
        <v>385</v>
      </c>
      <c r="X61" s="45" t="s">
        <v>386</v>
      </c>
      <c r="Y61" s="40" t="s">
        <v>95</v>
      </c>
    </row>
    <row r="62" s="3" customFormat="1" ht="125" customHeight="1" spans="1:25">
      <c r="A62" s="41">
        <v>55</v>
      </c>
      <c r="B62" s="39" t="s">
        <v>387</v>
      </c>
      <c r="C62" s="39"/>
      <c r="D62" s="39" t="s">
        <v>388</v>
      </c>
      <c r="E62" s="39" t="s">
        <v>86</v>
      </c>
      <c r="F62" s="39" t="s">
        <v>120</v>
      </c>
      <c r="G62" s="39" t="s">
        <v>121</v>
      </c>
      <c r="H62" s="39" t="s">
        <v>177</v>
      </c>
      <c r="I62" s="42" t="s">
        <v>389</v>
      </c>
      <c r="J62" s="43">
        <v>1720</v>
      </c>
      <c r="K62" s="35">
        <f t="shared" si="2"/>
        <v>1712</v>
      </c>
      <c r="L62" s="39">
        <v>1712</v>
      </c>
      <c r="M62" s="39">
        <v>0</v>
      </c>
      <c r="N62" s="39"/>
      <c r="O62" s="44"/>
      <c r="P62" s="44"/>
      <c r="Q62" s="36" t="s">
        <v>123</v>
      </c>
      <c r="R62" s="37">
        <v>300</v>
      </c>
      <c r="S62" s="37" t="s">
        <v>78</v>
      </c>
      <c r="T62" s="37" t="s">
        <v>92</v>
      </c>
      <c r="U62" s="37" t="s">
        <v>79</v>
      </c>
      <c r="V62" s="37" t="s">
        <v>78</v>
      </c>
      <c r="W62" s="38" t="s">
        <v>476</v>
      </c>
      <c r="X62" s="45" t="s">
        <v>391</v>
      </c>
      <c r="Y62" s="40" t="s">
        <v>95</v>
      </c>
    </row>
    <row r="63" s="3" customFormat="1" ht="185" customHeight="1" spans="1:25">
      <c r="A63" s="41">
        <v>56</v>
      </c>
      <c r="B63" s="39" t="s">
        <v>392</v>
      </c>
      <c r="C63" s="39"/>
      <c r="D63" s="39" t="s">
        <v>393</v>
      </c>
      <c r="E63" s="39" t="s">
        <v>86</v>
      </c>
      <c r="F63" s="39" t="s">
        <v>120</v>
      </c>
      <c r="G63" s="39" t="s">
        <v>121</v>
      </c>
      <c r="H63" s="39" t="s">
        <v>201</v>
      </c>
      <c r="I63" s="42" t="s">
        <v>394</v>
      </c>
      <c r="J63" s="43">
        <v>460</v>
      </c>
      <c r="K63" s="35">
        <f t="shared" si="2"/>
        <v>460</v>
      </c>
      <c r="L63" s="39">
        <v>460</v>
      </c>
      <c r="M63" s="39">
        <v>0</v>
      </c>
      <c r="N63" s="39"/>
      <c r="O63" s="44"/>
      <c r="P63" s="44"/>
      <c r="Q63" s="36" t="s">
        <v>123</v>
      </c>
      <c r="R63" s="37">
        <v>1560</v>
      </c>
      <c r="S63" s="37" t="s">
        <v>78</v>
      </c>
      <c r="T63" s="37" t="s">
        <v>92</v>
      </c>
      <c r="U63" s="37" t="s">
        <v>79</v>
      </c>
      <c r="V63" s="37" t="s">
        <v>78</v>
      </c>
      <c r="W63" s="38" t="s">
        <v>477</v>
      </c>
      <c r="X63" s="45" t="s">
        <v>309</v>
      </c>
      <c r="Y63" s="40" t="s">
        <v>95</v>
      </c>
    </row>
    <row r="64" s="3" customFormat="1" ht="81" customHeight="1" spans="1:25">
      <c r="A64" s="41">
        <v>57</v>
      </c>
      <c r="B64" s="39" t="s">
        <v>396</v>
      </c>
      <c r="C64" s="39"/>
      <c r="D64" s="39" t="s">
        <v>397</v>
      </c>
      <c r="E64" s="39" t="s">
        <v>86</v>
      </c>
      <c r="F64" s="39" t="s">
        <v>120</v>
      </c>
      <c r="G64" s="39" t="s">
        <v>398</v>
      </c>
      <c r="H64" s="39" t="s">
        <v>201</v>
      </c>
      <c r="I64" s="42" t="s">
        <v>399</v>
      </c>
      <c r="J64" s="43">
        <v>150</v>
      </c>
      <c r="K64" s="35">
        <f t="shared" si="2"/>
        <v>150</v>
      </c>
      <c r="L64" s="39">
        <v>150</v>
      </c>
      <c r="M64" s="39">
        <v>0</v>
      </c>
      <c r="N64" s="39"/>
      <c r="O64" s="44"/>
      <c r="P64" s="44"/>
      <c r="Q64" s="36" t="s">
        <v>91</v>
      </c>
      <c r="R64" s="37">
        <v>10</v>
      </c>
      <c r="S64" s="37" t="s">
        <v>78</v>
      </c>
      <c r="T64" s="37" t="s">
        <v>269</v>
      </c>
      <c r="U64" s="37" t="s">
        <v>79</v>
      </c>
      <c r="V64" s="37" t="s">
        <v>78</v>
      </c>
      <c r="W64" s="38" t="s">
        <v>478</v>
      </c>
      <c r="X64" s="45" t="s">
        <v>309</v>
      </c>
      <c r="Y64" s="40" t="s">
        <v>271</v>
      </c>
    </row>
    <row r="65" s="3" customFormat="1" ht="81" customHeight="1" spans="1:25">
      <c r="A65" s="41">
        <v>58</v>
      </c>
      <c r="B65" s="39" t="s">
        <v>401</v>
      </c>
      <c r="C65" s="39"/>
      <c r="D65" s="39" t="s">
        <v>402</v>
      </c>
      <c r="E65" s="39" t="s">
        <v>86</v>
      </c>
      <c r="F65" s="39" t="s">
        <v>137</v>
      </c>
      <c r="G65" s="39" t="s">
        <v>137</v>
      </c>
      <c r="H65" s="39" t="s">
        <v>403</v>
      </c>
      <c r="I65" s="42" t="s">
        <v>404</v>
      </c>
      <c r="J65" s="43">
        <v>120</v>
      </c>
      <c r="K65" s="35">
        <f t="shared" si="2"/>
        <v>120</v>
      </c>
      <c r="L65" s="39">
        <v>120</v>
      </c>
      <c r="M65" s="39">
        <v>0</v>
      </c>
      <c r="N65" s="39"/>
      <c r="O65" s="44"/>
      <c r="P65" s="44"/>
      <c r="Q65" s="36" t="s">
        <v>405</v>
      </c>
      <c r="R65" s="37">
        <v>10</v>
      </c>
      <c r="S65" s="37" t="s">
        <v>78</v>
      </c>
      <c r="T65" s="37" t="s">
        <v>92</v>
      </c>
      <c r="U65" s="37" t="s">
        <v>79</v>
      </c>
      <c r="V65" s="37" t="s">
        <v>78</v>
      </c>
      <c r="W65" s="38" t="s">
        <v>406</v>
      </c>
      <c r="X65" s="45" t="s">
        <v>407</v>
      </c>
      <c r="Y65" s="40" t="s">
        <v>408</v>
      </c>
    </row>
    <row r="66" s="3" customFormat="1" ht="81" customHeight="1" spans="1:25">
      <c r="A66" s="41">
        <v>59</v>
      </c>
      <c r="B66" s="39" t="s">
        <v>409</v>
      </c>
      <c r="C66" s="39"/>
      <c r="D66" s="39" t="s">
        <v>410</v>
      </c>
      <c r="E66" s="39" t="s">
        <v>86</v>
      </c>
      <c r="F66" s="39" t="s">
        <v>120</v>
      </c>
      <c r="G66" s="39" t="s">
        <v>121</v>
      </c>
      <c r="H66" s="39" t="s">
        <v>403</v>
      </c>
      <c r="I66" s="42" t="s">
        <v>411</v>
      </c>
      <c r="J66" s="43">
        <v>150</v>
      </c>
      <c r="K66" s="35">
        <f t="shared" si="2"/>
        <v>150</v>
      </c>
      <c r="L66" s="39">
        <v>150</v>
      </c>
      <c r="M66" s="39">
        <v>0</v>
      </c>
      <c r="N66" s="39"/>
      <c r="O66" s="44"/>
      <c r="P66" s="44"/>
      <c r="Q66" s="36" t="s">
        <v>91</v>
      </c>
      <c r="R66" s="37">
        <v>10</v>
      </c>
      <c r="S66" s="37" t="s">
        <v>78</v>
      </c>
      <c r="T66" s="37" t="s">
        <v>100</v>
      </c>
      <c r="U66" s="37" t="s">
        <v>79</v>
      </c>
      <c r="V66" s="37" t="s">
        <v>78</v>
      </c>
      <c r="W66" s="38" t="s">
        <v>412</v>
      </c>
      <c r="X66" s="45" t="s">
        <v>407</v>
      </c>
      <c r="Y66" s="40" t="s">
        <v>103</v>
      </c>
    </row>
    <row r="67" s="3" customFormat="1" ht="93" customHeight="1" spans="1:25">
      <c r="A67" s="41">
        <v>60</v>
      </c>
      <c r="B67" s="39" t="s">
        <v>413</v>
      </c>
      <c r="C67" s="39"/>
      <c r="D67" s="39" t="s">
        <v>414</v>
      </c>
      <c r="E67" s="39" t="s">
        <v>86</v>
      </c>
      <c r="F67" s="39" t="s">
        <v>87</v>
      </c>
      <c r="G67" s="39" t="s">
        <v>415</v>
      </c>
      <c r="H67" s="39" t="s">
        <v>416</v>
      </c>
      <c r="I67" s="42" t="s">
        <v>417</v>
      </c>
      <c r="J67" s="43">
        <v>2500</v>
      </c>
      <c r="K67" s="35">
        <f t="shared" si="2"/>
        <v>2500</v>
      </c>
      <c r="L67" s="39">
        <v>2500</v>
      </c>
      <c r="M67" s="39">
        <v>0</v>
      </c>
      <c r="N67" s="39"/>
      <c r="O67" s="44"/>
      <c r="P67" s="44"/>
      <c r="Q67" s="36" t="s">
        <v>91</v>
      </c>
      <c r="R67" s="37">
        <v>1200</v>
      </c>
      <c r="S67" s="37" t="s">
        <v>78</v>
      </c>
      <c r="T67" s="37" t="s">
        <v>17</v>
      </c>
      <c r="U67" s="37" t="s">
        <v>79</v>
      </c>
      <c r="V67" s="37" t="s">
        <v>78</v>
      </c>
      <c r="W67" s="38" t="s">
        <v>418</v>
      </c>
      <c r="X67" s="45" t="s">
        <v>419</v>
      </c>
      <c r="Y67" s="40" t="s">
        <v>420</v>
      </c>
    </row>
    <row r="68" s="3" customFormat="1" ht="93" customHeight="1" spans="1:25">
      <c r="A68" s="41">
        <v>61</v>
      </c>
      <c r="B68" s="39" t="s">
        <v>421</v>
      </c>
      <c r="C68" s="39"/>
      <c r="D68" s="39" t="s">
        <v>422</v>
      </c>
      <c r="E68" s="39" t="s">
        <v>86</v>
      </c>
      <c r="F68" s="39" t="s">
        <v>120</v>
      </c>
      <c r="G68" s="39" t="s">
        <v>121</v>
      </c>
      <c r="H68" s="39" t="s">
        <v>177</v>
      </c>
      <c r="I68" s="42" t="s">
        <v>423</v>
      </c>
      <c r="J68" s="43">
        <v>45</v>
      </c>
      <c r="K68" s="35">
        <f t="shared" si="2"/>
        <v>45</v>
      </c>
      <c r="L68" s="39">
        <v>45</v>
      </c>
      <c r="M68" s="39">
        <v>0</v>
      </c>
      <c r="N68" s="39"/>
      <c r="O68" s="44"/>
      <c r="P68" s="44"/>
      <c r="Q68" s="36" t="s">
        <v>91</v>
      </c>
      <c r="R68" s="37">
        <v>200</v>
      </c>
      <c r="S68" s="37" t="s">
        <v>78</v>
      </c>
      <c r="T68" s="37" t="s">
        <v>100</v>
      </c>
      <c r="U68" s="37" t="s">
        <v>79</v>
      </c>
      <c r="V68" s="37" t="s">
        <v>78</v>
      </c>
      <c r="W68" s="38" t="s">
        <v>424</v>
      </c>
      <c r="X68" s="45" t="s">
        <v>391</v>
      </c>
      <c r="Y68" s="40" t="s">
        <v>103</v>
      </c>
    </row>
    <row r="69" s="3" customFormat="1" ht="93" customHeight="1" spans="1:25">
      <c r="A69" s="41">
        <v>62</v>
      </c>
      <c r="B69" s="39" t="s">
        <v>425</v>
      </c>
      <c r="C69" s="39"/>
      <c r="D69" s="39" t="s">
        <v>426</v>
      </c>
      <c r="E69" s="39" t="s">
        <v>14</v>
      </c>
      <c r="F69" s="39" t="s">
        <v>74</v>
      </c>
      <c r="G69" s="39" t="s">
        <v>75</v>
      </c>
      <c r="H69" s="39" t="s">
        <v>427</v>
      </c>
      <c r="I69" s="42" t="s">
        <v>428</v>
      </c>
      <c r="J69" s="43">
        <v>225</v>
      </c>
      <c r="K69" s="35">
        <f t="shared" si="2"/>
        <v>225</v>
      </c>
      <c r="L69" s="39">
        <v>225</v>
      </c>
      <c r="M69" s="39">
        <v>0</v>
      </c>
      <c r="N69" s="39"/>
      <c r="O69" s="44"/>
      <c r="P69" s="44"/>
      <c r="Q69" s="36" t="s">
        <v>91</v>
      </c>
      <c r="R69" s="37">
        <v>1782</v>
      </c>
      <c r="S69" s="37" t="s">
        <v>78</v>
      </c>
      <c r="T69" s="37"/>
      <c r="U69" s="37" t="s">
        <v>79</v>
      </c>
      <c r="V69" s="37" t="s">
        <v>78</v>
      </c>
      <c r="W69" s="38" t="s">
        <v>429</v>
      </c>
      <c r="X69" s="45" t="s">
        <v>81</v>
      </c>
      <c r="Y69" s="40" t="s">
        <v>82</v>
      </c>
    </row>
    <row r="70" s="3" customFormat="1" ht="93" customHeight="1" spans="1:25">
      <c r="A70" s="41">
        <v>63</v>
      </c>
      <c r="B70" s="39" t="s">
        <v>430</v>
      </c>
      <c r="C70" s="39"/>
      <c r="D70" s="39" t="s">
        <v>431</v>
      </c>
      <c r="E70" s="39" t="s">
        <v>14</v>
      </c>
      <c r="F70" s="39" t="s">
        <v>74</v>
      </c>
      <c r="G70" s="39" t="s">
        <v>292</v>
      </c>
      <c r="H70" s="39" t="s">
        <v>432</v>
      </c>
      <c r="I70" s="42" t="s">
        <v>433</v>
      </c>
      <c r="J70" s="43">
        <v>900</v>
      </c>
      <c r="K70" s="35">
        <f t="shared" si="2"/>
        <v>900</v>
      </c>
      <c r="L70" s="39">
        <v>900</v>
      </c>
      <c r="M70" s="39">
        <v>0</v>
      </c>
      <c r="N70" s="39"/>
      <c r="O70" s="44"/>
      <c r="P70" s="44"/>
      <c r="Q70" s="36" t="s">
        <v>77</v>
      </c>
      <c r="R70" s="37">
        <v>1000</v>
      </c>
      <c r="S70" s="37" t="s">
        <v>78</v>
      </c>
      <c r="T70" s="37"/>
      <c r="U70" s="37" t="s">
        <v>79</v>
      </c>
      <c r="V70" s="37" t="s">
        <v>78</v>
      </c>
      <c r="W70" s="38" t="s">
        <v>434</v>
      </c>
      <c r="X70" s="45" t="s">
        <v>242</v>
      </c>
      <c r="Y70" s="40" t="s">
        <v>295</v>
      </c>
    </row>
    <row r="71" s="3" customFormat="1" ht="135" customHeight="1" spans="1:25">
      <c r="A71" s="41">
        <v>64</v>
      </c>
      <c r="B71" s="39" t="s">
        <v>435</v>
      </c>
      <c r="C71" s="39"/>
      <c r="D71" s="39" t="s">
        <v>436</v>
      </c>
      <c r="E71" s="39" t="s">
        <v>14</v>
      </c>
      <c r="F71" s="39" t="s">
        <v>106</v>
      </c>
      <c r="G71" s="39" t="s">
        <v>107</v>
      </c>
      <c r="H71" s="39" t="s">
        <v>437</v>
      </c>
      <c r="I71" s="42" t="s">
        <v>438</v>
      </c>
      <c r="J71" s="43">
        <v>1200</v>
      </c>
      <c r="K71" s="35">
        <f t="shared" si="2"/>
        <v>1200</v>
      </c>
      <c r="L71" s="39">
        <v>0</v>
      </c>
      <c r="M71" s="39">
        <v>1200</v>
      </c>
      <c r="N71" s="39"/>
      <c r="O71" s="44"/>
      <c r="P71" s="44"/>
      <c r="Q71" s="36" t="s">
        <v>77</v>
      </c>
      <c r="R71" s="37">
        <v>2500</v>
      </c>
      <c r="S71" s="37" t="s">
        <v>78</v>
      </c>
      <c r="T71" s="37"/>
      <c r="U71" s="37" t="s">
        <v>79</v>
      </c>
      <c r="V71" s="37" t="s">
        <v>78</v>
      </c>
      <c r="W71" s="38" t="s">
        <v>479</v>
      </c>
      <c r="X71" s="45" t="s">
        <v>304</v>
      </c>
      <c r="Y71" s="40" t="s">
        <v>112</v>
      </c>
    </row>
    <row r="72" s="3" customFormat="1" ht="93" customHeight="1" spans="1:25">
      <c r="A72" s="41">
        <v>65</v>
      </c>
      <c r="B72" s="39" t="s">
        <v>440</v>
      </c>
      <c r="C72" s="39"/>
      <c r="D72" s="39" t="s">
        <v>441</v>
      </c>
      <c r="E72" s="39" t="s">
        <v>14</v>
      </c>
      <c r="F72" s="39" t="s">
        <v>74</v>
      </c>
      <c r="G72" s="39" t="s">
        <v>292</v>
      </c>
      <c r="H72" s="39" t="s">
        <v>442</v>
      </c>
      <c r="I72" s="42" t="s">
        <v>443</v>
      </c>
      <c r="J72" s="43">
        <v>950</v>
      </c>
      <c r="K72" s="35">
        <f t="shared" si="2"/>
        <v>950</v>
      </c>
      <c r="L72" s="39">
        <v>0</v>
      </c>
      <c r="M72" s="39">
        <v>950</v>
      </c>
      <c r="N72" s="39"/>
      <c r="O72" s="44"/>
      <c r="P72" s="44"/>
      <c r="Q72" s="36" t="s">
        <v>77</v>
      </c>
      <c r="R72" s="37">
        <v>1500</v>
      </c>
      <c r="S72" s="37" t="s">
        <v>78</v>
      </c>
      <c r="T72" s="37"/>
      <c r="U72" s="37" t="s">
        <v>79</v>
      </c>
      <c r="V72" s="37" t="s">
        <v>78</v>
      </c>
      <c r="W72" s="38" t="s">
        <v>444</v>
      </c>
      <c r="X72" s="45" t="s">
        <v>242</v>
      </c>
      <c r="Y72" s="40" t="s">
        <v>295</v>
      </c>
    </row>
    <row r="73" s="3" customFormat="1" ht="93" customHeight="1" spans="1:25">
      <c r="A73" s="41">
        <v>66</v>
      </c>
      <c r="B73" s="39" t="s">
        <v>445</v>
      </c>
      <c r="C73" s="39"/>
      <c r="D73" s="39" t="s">
        <v>446</v>
      </c>
      <c r="E73" s="39" t="s">
        <v>86</v>
      </c>
      <c r="F73" s="39" t="s">
        <v>120</v>
      </c>
      <c r="G73" s="39" t="s">
        <v>121</v>
      </c>
      <c r="H73" s="39" t="s">
        <v>206</v>
      </c>
      <c r="I73" s="42" t="s">
        <v>447</v>
      </c>
      <c r="J73" s="43">
        <v>2650</v>
      </c>
      <c r="K73" s="35">
        <f t="shared" si="2"/>
        <v>2650</v>
      </c>
      <c r="L73" s="39">
        <v>0</v>
      </c>
      <c r="M73" s="39">
        <v>2650</v>
      </c>
      <c r="N73" s="39"/>
      <c r="O73" s="44"/>
      <c r="P73" s="44"/>
      <c r="Q73" s="36" t="s">
        <v>77</v>
      </c>
      <c r="R73" s="37">
        <v>4659</v>
      </c>
      <c r="S73" s="37" t="s">
        <v>78</v>
      </c>
      <c r="T73" s="37" t="s">
        <v>92</v>
      </c>
      <c r="U73" s="37" t="s">
        <v>79</v>
      </c>
      <c r="V73" s="37" t="s">
        <v>78</v>
      </c>
      <c r="W73" s="38" t="s">
        <v>448</v>
      </c>
      <c r="X73" s="45" t="s">
        <v>284</v>
      </c>
      <c r="Y73" s="40" t="s">
        <v>112</v>
      </c>
    </row>
    <row r="74" ht="74" customHeight="1" spans="1:25">
      <c r="A74" s="50"/>
      <c r="B74" s="51"/>
      <c r="C74" s="51"/>
      <c r="D74" s="51"/>
      <c r="E74" s="51"/>
      <c r="F74" s="51"/>
      <c r="G74" s="51"/>
      <c r="H74" s="51"/>
      <c r="I74" s="52"/>
      <c r="J74" s="53"/>
      <c r="K74" s="5"/>
      <c r="L74" s="5"/>
      <c r="M74" s="54"/>
      <c r="N74" s="54"/>
      <c r="O74" s="54"/>
      <c r="P74" s="54"/>
      <c r="Q74" s="55"/>
      <c r="R74" s="56"/>
      <c r="S74" s="56"/>
      <c r="T74" s="56"/>
      <c r="U74" s="56"/>
      <c r="V74" s="56"/>
      <c r="X74" s="5"/>
    </row>
    <row r="75" ht="74" customHeight="1" spans="1:25">
      <c r="A75" s="50"/>
      <c r="B75" s="51"/>
      <c r="C75" s="51"/>
      <c r="D75" s="51"/>
      <c r="E75" s="51"/>
      <c r="F75" s="51"/>
      <c r="G75" s="51"/>
      <c r="H75" s="51"/>
      <c r="I75" s="52"/>
      <c r="J75" s="53"/>
      <c r="K75" s="5"/>
      <c r="L75" s="5"/>
      <c r="M75" s="54"/>
      <c r="N75" s="54"/>
      <c r="O75" s="54"/>
      <c r="P75" s="54"/>
      <c r="Q75" s="55"/>
      <c r="R75" s="56"/>
      <c r="S75" s="56"/>
      <c r="T75" s="56"/>
      <c r="U75" s="56"/>
      <c r="V75" s="56"/>
      <c r="X75" s="5"/>
    </row>
    <row r="76" ht="74" customHeight="1" spans="1:25">
      <c r="A76" s="50"/>
      <c r="B76" s="51"/>
      <c r="C76" s="51"/>
      <c r="D76" s="51"/>
      <c r="E76" s="51"/>
      <c r="F76" s="51"/>
      <c r="G76" s="51"/>
      <c r="H76" s="51"/>
      <c r="I76" s="52"/>
      <c r="J76" s="53"/>
      <c r="K76" s="5"/>
      <c r="L76" s="5"/>
      <c r="M76" s="54"/>
      <c r="N76" s="54"/>
      <c r="O76" s="54"/>
      <c r="P76" s="54"/>
      <c r="Q76" s="55"/>
      <c r="R76" s="56"/>
      <c r="S76" s="56"/>
      <c r="T76" s="56"/>
      <c r="U76" s="56"/>
      <c r="V76" s="56"/>
      <c r="X76" s="5"/>
    </row>
    <row r="77" ht="74" customHeight="1" spans="1:25">
      <c r="A77" s="50"/>
      <c r="B77" s="51"/>
      <c r="C77" s="51"/>
      <c r="D77" s="51"/>
      <c r="E77" s="51"/>
      <c r="F77" s="51"/>
      <c r="G77" s="51"/>
      <c r="H77" s="51"/>
      <c r="I77" s="52"/>
      <c r="J77" s="53"/>
      <c r="K77" s="5"/>
      <c r="L77" s="5"/>
      <c r="M77" s="54"/>
      <c r="N77" s="54"/>
      <c r="O77" s="54"/>
      <c r="P77" s="54"/>
      <c r="Q77" s="55"/>
      <c r="R77" s="56"/>
      <c r="S77" s="56"/>
      <c r="T77" s="56"/>
      <c r="U77" s="56"/>
      <c r="V77" s="56"/>
      <c r="X77" s="5"/>
    </row>
    <row r="78" ht="74" customHeight="1" spans="1:25">
      <c r="A78" s="50"/>
      <c r="B78" s="51"/>
      <c r="C78" s="51"/>
      <c r="D78" s="51"/>
      <c r="E78" s="51"/>
      <c r="F78" s="51"/>
      <c r="G78" s="51"/>
      <c r="H78" s="51"/>
      <c r="I78" s="52"/>
      <c r="J78" s="53"/>
      <c r="K78" s="5"/>
      <c r="L78" s="5"/>
      <c r="M78" s="54"/>
      <c r="N78" s="54"/>
      <c r="O78" s="54"/>
      <c r="P78" s="54"/>
      <c r="Q78" s="55"/>
      <c r="R78" s="56"/>
      <c r="S78" s="56"/>
      <c r="T78" s="56"/>
      <c r="U78" s="56"/>
      <c r="V78" s="56"/>
      <c r="X78" s="5"/>
    </row>
    <row r="79" ht="74" customHeight="1" spans="1:25">
      <c r="A79" s="50"/>
      <c r="B79" s="51"/>
      <c r="C79" s="51"/>
      <c r="D79" s="51"/>
      <c r="E79" s="51"/>
      <c r="F79" s="51"/>
      <c r="G79" s="51"/>
      <c r="H79" s="51"/>
      <c r="I79" s="52"/>
      <c r="J79" s="53"/>
      <c r="K79" s="5"/>
      <c r="L79" s="5"/>
      <c r="M79" s="54"/>
      <c r="N79" s="54"/>
      <c r="O79" s="54"/>
      <c r="P79" s="54"/>
      <c r="Q79" s="55"/>
      <c r="R79" s="56"/>
      <c r="S79" s="56"/>
      <c r="T79" s="56"/>
      <c r="U79" s="56"/>
      <c r="V79" s="56"/>
      <c r="X79" s="5"/>
    </row>
    <row r="80" ht="74" customHeight="1" spans="1:25">
      <c r="A80" s="50"/>
      <c r="B80" s="51"/>
      <c r="C80" s="51"/>
      <c r="D80" s="51"/>
      <c r="E80" s="51"/>
      <c r="F80" s="51"/>
      <c r="G80" s="51"/>
      <c r="H80" s="51"/>
      <c r="I80" s="52"/>
      <c r="J80" s="53"/>
      <c r="K80" s="5"/>
      <c r="L80" s="5"/>
      <c r="M80" s="54"/>
      <c r="N80" s="54"/>
      <c r="O80" s="54"/>
      <c r="P80" s="54"/>
      <c r="Q80" s="55"/>
      <c r="R80" s="56"/>
      <c r="S80" s="56"/>
      <c r="T80" s="56"/>
      <c r="U80" s="56"/>
      <c r="V80" s="56"/>
      <c r="X80" s="5"/>
    </row>
    <row r="81" ht="74" customHeight="1" spans="1:24">
      <c r="A81" s="50"/>
      <c r="B81" s="51"/>
      <c r="C81" s="51"/>
      <c r="D81" s="51"/>
      <c r="E81" s="51"/>
      <c r="F81" s="51"/>
      <c r="G81" s="51"/>
      <c r="H81" s="51"/>
      <c r="I81" s="52"/>
      <c r="J81" s="53"/>
      <c r="K81" s="5"/>
      <c r="L81" s="5"/>
      <c r="M81" s="54"/>
      <c r="N81" s="54"/>
      <c r="O81" s="54"/>
      <c r="P81" s="54"/>
      <c r="Q81" s="55"/>
      <c r="R81" s="56"/>
      <c r="S81" s="56"/>
      <c r="T81" s="56"/>
      <c r="U81" s="56"/>
      <c r="V81" s="56"/>
      <c r="X81" s="5"/>
    </row>
    <row r="82" ht="74" customHeight="1" spans="1:24">
      <c r="A82" s="50"/>
      <c r="B82" s="51"/>
      <c r="C82" s="51"/>
      <c r="D82" s="51"/>
      <c r="E82" s="51"/>
      <c r="F82" s="51"/>
      <c r="G82" s="51"/>
      <c r="H82" s="51"/>
      <c r="I82" s="52"/>
      <c r="J82" s="53"/>
      <c r="K82" s="5"/>
      <c r="L82" s="5"/>
      <c r="M82" s="54"/>
      <c r="N82" s="54"/>
      <c r="O82" s="54"/>
      <c r="P82" s="54"/>
      <c r="Q82" s="55"/>
      <c r="R82" s="56"/>
      <c r="S82" s="56"/>
      <c r="T82" s="56"/>
      <c r="U82" s="56"/>
      <c r="V82" s="56"/>
      <c r="X82" s="5"/>
    </row>
    <row r="83" ht="74" customHeight="1" spans="1:24">
      <c r="A83" s="50"/>
      <c r="B83" s="51"/>
      <c r="C83" s="51"/>
      <c r="D83" s="51"/>
      <c r="E83" s="51"/>
      <c r="F83" s="51"/>
      <c r="G83" s="51"/>
      <c r="H83" s="51"/>
      <c r="I83" s="52"/>
      <c r="J83" s="53"/>
      <c r="K83" s="5"/>
      <c r="L83" s="5"/>
      <c r="M83" s="54"/>
      <c r="N83" s="54"/>
      <c r="O83" s="54"/>
      <c r="P83" s="54"/>
      <c r="Q83" s="55"/>
      <c r="R83" s="56"/>
      <c r="S83" s="56"/>
      <c r="T83" s="56"/>
      <c r="U83" s="56"/>
      <c r="V83" s="56"/>
      <c r="X83" s="5"/>
    </row>
    <row r="84" ht="74" customHeight="1" spans="1:24">
      <c r="A84" s="50"/>
      <c r="B84" s="51"/>
      <c r="C84" s="51"/>
      <c r="D84" s="51"/>
      <c r="E84" s="51"/>
      <c r="F84" s="51"/>
      <c r="G84" s="51"/>
      <c r="H84" s="51"/>
      <c r="I84" s="52"/>
      <c r="J84" s="53"/>
      <c r="K84" s="5"/>
      <c r="L84" s="5"/>
      <c r="M84" s="54"/>
      <c r="N84" s="54"/>
      <c r="O84" s="54"/>
      <c r="P84" s="54"/>
      <c r="Q84" s="55"/>
      <c r="R84" s="56"/>
      <c r="S84" s="56"/>
      <c r="T84" s="56"/>
      <c r="U84" s="56"/>
      <c r="V84" s="56"/>
      <c r="X84" s="5"/>
    </row>
    <row r="85" ht="74" customHeight="1" spans="1:24">
      <c r="A85" s="50"/>
      <c r="B85" s="51"/>
      <c r="C85" s="51"/>
      <c r="D85" s="51"/>
      <c r="E85" s="51"/>
      <c r="F85" s="51"/>
      <c r="G85" s="51"/>
      <c r="H85" s="51"/>
      <c r="I85" s="52"/>
      <c r="J85" s="53"/>
      <c r="K85" s="5"/>
      <c r="L85" s="5"/>
      <c r="M85" s="54"/>
      <c r="N85" s="54"/>
      <c r="O85" s="54"/>
      <c r="P85" s="54"/>
      <c r="Q85" s="55"/>
      <c r="R85" s="56"/>
      <c r="S85" s="56"/>
      <c r="T85" s="56"/>
      <c r="U85" s="56"/>
      <c r="V85" s="56"/>
      <c r="X85" s="5"/>
    </row>
    <row r="86" ht="74" customHeight="1" spans="1:24">
      <c r="A86" s="50"/>
      <c r="B86" s="51"/>
      <c r="C86" s="51"/>
      <c r="D86" s="51"/>
      <c r="E86" s="51"/>
      <c r="F86" s="51"/>
      <c r="G86" s="51"/>
      <c r="H86" s="51"/>
      <c r="I86" s="52"/>
      <c r="J86" s="53"/>
      <c r="K86" s="5"/>
      <c r="L86" s="5"/>
      <c r="M86" s="54"/>
      <c r="N86" s="54"/>
      <c r="O86" s="54"/>
      <c r="P86" s="54"/>
      <c r="Q86" s="55"/>
      <c r="R86" s="56"/>
      <c r="S86" s="56"/>
      <c r="T86" s="56"/>
      <c r="U86" s="56"/>
      <c r="V86" s="56"/>
      <c r="X86" s="5"/>
    </row>
    <row r="87" ht="74" customHeight="1" spans="1:24">
      <c r="A87" s="50"/>
      <c r="B87" s="51"/>
      <c r="C87" s="51"/>
      <c r="D87" s="51"/>
      <c r="E87" s="51"/>
      <c r="F87" s="51"/>
      <c r="G87" s="51"/>
      <c r="H87" s="51"/>
      <c r="I87" s="52"/>
      <c r="J87" s="53"/>
      <c r="K87" s="5"/>
      <c r="L87" s="5"/>
      <c r="M87" s="54"/>
      <c r="N87" s="54"/>
      <c r="O87" s="54"/>
      <c r="P87" s="54"/>
      <c r="Q87" s="55"/>
      <c r="R87" s="56"/>
      <c r="S87" s="56"/>
      <c r="T87" s="56"/>
      <c r="U87" s="56"/>
      <c r="V87" s="56"/>
      <c r="X87" s="5"/>
    </row>
    <row r="88" ht="74" customHeight="1" spans="1:24">
      <c r="A88" s="50"/>
      <c r="B88" s="51"/>
      <c r="C88" s="51"/>
      <c r="D88" s="51"/>
      <c r="E88" s="51"/>
      <c r="F88" s="51"/>
      <c r="G88" s="51"/>
      <c r="H88" s="51"/>
      <c r="I88" s="52"/>
      <c r="J88" s="53"/>
      <c r="K88" s="5"/>
      <c r="L88" s="5"/>
      <c r="M88" s="54"/>
      <c r="N88" s="54"/>
      <c r="O88" s="54"/>
      <c r="P88" s="54"/>
      <c r="Q88" s="55"/>
      <c r="R88" s="56"/>
      <c r="S88" s="56"/>
      <c r="T88" s="56"/>
      <c r="U88" s="56"/>
      <c r="V88" s="56"/>
      <c r="X88" s="5"/>
    </row>
    <row r="89" ht="74" customHeight="1" spans="1:24">
      <c r="A89" s="50"/>
      <c r="B89" s="51"/>
      <c r="C89" s="51"/>
      <c r="D89" s="51"/>
      <c r="E89" s="51"/>
      <c r="F89" s="51"/>
      <c r="G89" s="51"/>
      <c r="H89" s="51"/>
      <c r="I89" s="52"/>
      <c r="J89" s="53"/>
      <c r="K89" s="5"/>
      <c r="L89" s="5"/>
      <c r="M89" s="54"/>
      <c r="N89" s="54"/>
      <c r="O89" s="54"/>
      <c r="P89" s="54"/>
      <c r="Q89" s="55"/>
      <c r="R89" s="56"/>
      <c r="S89" s="56"/>
      <c r="T89" s="56"/>
      <c r="U89" s="56"/>
      <c r="V89" s="56"/>
      <c r="X89" s="5"/>
    </row>
    <row r="90" ht="74" customHeight="1" spans="1:24">
      <c r="A90" s="50"/>
      <c r="B90" s="51"/>
      <c r="C90" s="51"/>
      <c r="D90" s="51"/>
      <c r="E90" s="51"/>
      <c r="F90" s="51"/>
      <c r="G90" s="51"/>
      <c r="H90" s="51"/>
      <c r="I90" s="52"/>
      <c r="J90" s="53"/>
      <c r="K90" s="5"/>
      <c r="L90" s="5"/>
      <c r="M90" s="54"/>
      <c r="N90" s="54"/>
      <c r="O90" s="54"/>
      <c r="P90" s="54"/>
      <c r="Q90" s="55"/>
      <c r="R90" s="56"/>
      <c r="S90" s="56"/>
      <c r="T90" s="56"/>
      <c r="U90" s="56"/>
      <c r="V90" s="56"/>
      <c r="X90" s="5"/>
    </row>
    <row r="91" ht="74" customHeight="1" spans="1:24">
      <c r="A91" s="50"/>
      <c r="B91" s="51"/>
      <c r="C91" s="51"/>
      <c r="D91" s="51"/>
      <c r="E91" s="51"/>
      <c r="F91" s="51"/>
      <c r="G91" s="51"/>
      <c r="H91" s="51"/>
      <c r="I91" s="52"/>
      <c r="J91" s="53"/>
      <c r="K91" s="5"/>
      <c r="L91" s="5"/>
      <c r="M91" s="54"/>
      <c r="N91" s="54"/>
      <c r="O91" s="54"/>
      <c r="P91" s="54"/>
      <c r="Q91" s="55"/>
      <c r="R91" s="56"/>
      <c r="S91" s="56"/>
      <c r="T91" s="56"/>
      <c r="U91" s="56"/>
      <c r="V91" s="56"/>
      <c r="X91" s="5"/>
    </row>
    <row r="92" ht="74" customHeight="1" spans="1:24">
      <c r="A92" s="50"/>
      <c r="B92" s="51"/>
      <c r="C92" s="51"/>
      <c r="D92" s="51"/>
      <c r="E92" s="51"/>
      <c r="F92" s="51"/>
      <c r="G92" s="51"/>
      <c r="H92" s="51"/>
      <c r="I92" s="52"/>
      <c r="J92" s="53"/>
      <c r="K92" s="5"/>
      <c r="L92" s="5"/>
      <c r="M92" s="54"/>
      <c r="N92" s="54"/>
      <c r="O92" s="54"/>
      <c r="P92" s="54"/>
      <c r="Q92" s="55"/>
      <c r="R92" s="56"/>
      <c r="S92" s="56"/>
      <c r="T92" s="56"/>
      <c r="U92" s="56"/>
      <c r="V92" s="56"/>
      <c r="X92" s="5"/>
    </row>
    <row r="93" ht="74" customHeight="1" spans="1:24">
      <c r="A93" s="50"/>
      <c r="B93" s="51"/>
      <c r="C93" s="51"/>
      <c r="D93" s="51"/>
      <c r="E93" s="51"/>
      <c r="F93" s="51"/>
      <c r="G93" s="51"/>
      <c r="H93" s="51"/>
      <c r="I93" s="52"/>
      <c r="J93" s="53"/>
      <c r="K93" s="5"/>
      <c r="L93" s="5"/>
      <c r="M93" s="54"/>
      <c r="N93" s="54"/>
      <c r="O93" s="54"/>
      <c r="P93" s="54"/>
      <c r="Q93" s="55"/>
      <c r="R93" s="56"/>
      <c r="S93" s="56"/>
      <c r="T93" s="56"/>
      <c r="U93" s="56"/>
      <c r="V93" s="56"/>
      <c r="X93" s="5"/>
    </row>
    <row r="94" ht="74" customHeight="1" spans="1:24">
      <c r="A94" s="50"/>
      <c r="B94" s="51"/>
      <c r="C94" s="51"/>
      <c r="D94" s="51"/>
      <c r="E94" s="51"/>
      <c r="F94" s="51"/>
      <c r="G94" s="51"/>
      <c r="H94" s="51"/>
      <c r="I94" s="52"/>
      <c r="J94" s="53"/>
      <c r="K94" s="5"/>
      <c r="L94" s="5"/>
      <c r="M94" s="54"/>
      <c r="N94" s="54"/>
      <c r="O94" s="54"/>
      <c r="P94" s="54"/>
      <c r="Q94" s="55"/>
      <c r="R94" s="56"/>
      <c r="S94" s="56"/>
      <c r="T94" s="56"/>
      <c r="U94" s="56"/>
      <c r="V94" s="56"/>
      <c r="X94" s="5"/>
    </row>
    <row r="95" ht="74" customHeight="1" spans="1:24">
      <c r="A95" s="50"/>
      <c r="B95" s="51"/>
      <c r="C95" s="51"/>
      <c r="D95" s="51"/>
      <c r="E95" s="51"/>
      <c r="F95" s="51"/>
      <c r="G95" s="51"/>
      <c r="H95" s="51"/>
      <c r="I95" s="52"/>
      <c r="J95" s="53"/>
      <c r="K95" s="5"/>
      <c r="L95" s="5"/>
      <c r="M95" s="54"/>
      <c r="N95" s="54"/>
      <c r="O95" s="54"/>
      <c r="P95" s="54"/>
      <c r="Q95" s="55"/>
      <c r="R95" s="56"/>
      <c r="S95" s="56"/>
      <c r="T95" s="56"/>
      <c r="U95" s="56"/>
      <c r="V95" s="56"/>
      <c r="X95" s="5"/>
    </row>
    <row r="96" ht="74" customHeight="1" spans="1:24">
      <c r="A96" s="50"/>
      <c r="B96" s="51"/>
      <c r="C96" s="51"/>
      <c r="D96" s="51"/>
      <c r="E96" s="51"/>
      <c r="F96" s="51"/>
      <c r="G96" s="51"/>
      <c r="H96" s="51"/>
      <c r="I96" s="52"/>
      <c r="J96" s="53"/>
      <c r="K96" s="5"/>
      <c r="L96" s="5"/>
      <c r="M96" s="54"/>
      <c r="N96" s="54"/>
      <c r="O96" s="54"/>
      <c r="P96" s="54"/>
      <c r="Q96" s="55"/>
      <c r="R96" s="56"/>
      <c r="S96" s="56"/>
      <c r="T96" s="56"/>
      <c r="U96" s="56"/>
      <c r="V96" s="56"/>
      <c r="X96" s="5"/>
    </row>
    <row r="97" ht="74" customHeight="1" spans="1:24">
      <c r="A97" s="50"/>
      <c r="B97" s="51"/>
      <c r="C97" s="51"/>
      <c r="D97" s="51"/>
      <c r="E97" s="51"/>
      <c r="F97" s="51"/>
      <c r="G97" s="51"/>
      <c r="H97" s="51"/>
      <c r="I97" s="52"/>
      <c r="J97" s="53"/>
      <c r="K97" s="5"/>
      <c r="L97" s="5"/>
      <c r="M97" s="54"/>
      <c r="N97" s="54"/>
      <c r="O97" s="54"/>
      <c r="P97" s="54"/>
      <c r="Q97" s="55"/>
      <c r="R97" s="56"/>
      <c r="S97" s="56"/>
      <c r="T97" s="56"/>
      <c r="U97" s="56"/>
      <c r="V97" s="56"/>
      <c r="X97" s="5"/>
    </row>
    <row r="98" ht="74" customHeight="1" spans="1:24">
      <c r="H98" s="5"/>
      <c r="I98" s="57"/>
      <c r="J98" s="53"/>
      <c r="K98" s="5"/>
      <c r="L98" s="5"/>
      <c r="M98" s="54"/>
      <c r="N98" s="54"/>
      <c r="O98" s="54"/>
      <c r="P98" s="54"/>
      <c r="Q98" s="55"/>
      <c r="R98" s="56"/>
      <c r="S98" s="56"/>
      <c r="T98" s="56"/>
      <c r="U98" s="56"/>
      <c r="V98" s="56"/>
      <c r="X98" s="5"/>
    </row>
    <row r="99" ht="74" customHeight="1" spans="1:24">
      <c r="H99" s="5"/>
      <c r="I99" s="57"/>
      <c r="J99" s="53"/>
      <c r="K99" s="5"/>
      <c r="L99" s="5"/>
      <c r="M99" s="54"/>
      <c r="N99" s="54"/>
      <c r="O99" s="54"/>
      <c r="P99" s="54"/>
      <c r="Q99" s="55"/>
      <c r="R99" s="56"/>
      <c r="S99" s="56"/>
      <c r="T99" s="56"/>
      <c r="U99" s="56"/>
      <c r="V99" s="56"/>
      <c r="X99" s="5"/>
    </row>
    <row r="100" ht="74" customHeight="1" spans="1:24">
      <c r="H100" s="5"/>
      <c r="I100" s="57"/>
      <c r="J100" s="53"/>
      <c r="K100" s="5"/>
      <c r="L100" s="5"/>
      <c r="M100" s="54"/>
      <c r="N100" s="54"/>
      <c r="O100" s="54"/>
      <c r="P100" s="54"/>
      <c r="Q100" s="55"/>
      <c r="R100" s="56"/>
      <c r="S100" s="56"/>
      <c r="T100" s="56"/>
      <c r="U100" s="56"/>
      <c r="V100" s="56"/>
      <c r="X100" s="5"/>
    </row>
    <row r="101" ht="74" customHeight="1" spans="1:24">
      <c r="H101" s="5"/>
      <c r="I101" s="57"/>
      <c r="J101" s="53"/>
      <c r="K101" s="5"/>
      <c r="L101" s="5"/>
      <c r="M101" s="54"/>
      <c r="N101" s="54"/>
      <c r="O101" s="54"/>
      <c r="P101" s="54"/>
      <c r="Q101" s="55"/>
      <c r="R101" s="56"/>
      <c r="S101" s="56"/>
      <c r="T101" s="56"/>
      <c r="U101" s="56"/>
      <c r="V101" s="56"/>
      <c r="X101" s="5"/>
    </row>
    <row r="102" ht="74" customHeight="1" spans="1:24">
      <c r="H102" s="5"/>
      <c r="I102" s="57"/>
      <c r="J102" s="53"/>
      <c r="K102" s="5"/>
      <c r="L102" s="5"/>
      <c r="M102" s="54"/>
      <c r="N102" s="54"/>
      <c r="O102" s="54"/>
      <c r="P102" s="54"/>
      <c r="Q102" s="55"/>
      <c r="R102" s="56"/>
      <c r="S102" s="56"/>
      <c r="T102" s="56"/>
      <c r="U102" s="56"/>
      <c r="V102" s="56"/>
      <c r="X102" s="5"/>
    </row>
    <row r="103" ht="74" customHeight="1" spans="1:24">
      <c r="H103" s="5"/>
      <c r="I103" s="57"/>
      <c r="J103" s="53"/>
      <c r="K103" s="5"/>
      <c r="L103" s="5"/>
      <c r="M103" s="54"/>
      <c r="N103" s="54"/>
      <c r="O103" s="54"/>
      <c r="P103" s="54"/>
      <c r="Q103" s="55"/>
      <c r="R103" s="56"/>
      <c r="S103" s="56"/>
      <c r="T103" s="56"/>
      <c r="U103" s="56"/>
      <c r="V103" s="56"/>
      <c r="X103" s="5"/>
    </row>
    <row r="104" ht="74" customHeight="1" spans="1:24">
      <c r="J104" s="53"/>
      <c r="K104" s="5"/>
      <c r="L104" s="5"/>
      <c r="M104" s="54"/>
      <c r="N104" s="54"/>
      <c r="O104" s="54"/>
      <c r="P104" s="54"/>
      <c r="Q104" s="55"/>
      <c r="R104" s="56"/>
      <c r="S104" s="56"/>
      <c r="T104" s="56"/>
      <c r="U104" s="56"/>
      <c r="V104" s="56"/>
      <c r="X104" s="5"/>
    </row>
    <row r="105" ht="74" customHeight="1" spans="1:24">
      <c r="J105" s="53"/>
      <c r="K105" s="5"/>
      <c r="L105" s="5"/>
      <c r="M105" s="54"/>
      <c r="N105" s="54"/>
      <c r="O105" s="54"/>
      <c r="P105" s="54"/>
      <c r="Q105" s="55"/>
      <c r="R105" s="56"/>
      <c r="S105" s="56"/>
      <c r="T105" s="56"/>
      <c r="U105" s="56"/>
      <c r="V105" s="56"/>
      <c r="X105" s="5"/>
    </row>
    <row r="106" ht="74" customHeight="1" spans="1:24">
      <c r="J106" s="53"/>
      <c r="K106" s="5"/>
      <c r="L106" s="5"/>
      <c r="M106" s="54"/>
      <c r="N106" s="54"/>
      <c r="O106" s="54"/>
      <c r="P106" s="54"/>
      <c r="Q106" s="55"/>
      <c r="R106" s="56"/>
      <c r="S106" s="56"/>
      <c r="T106" s="56"/>
      <c r="U106" s="56"/>
      <c r="V106" s="56"/>
      <c r="X106" s="5"/>
    </row>
    <row r="107" ht="74" customHeight="1" spans="1:24">
      <c r="J107" s="53"/>
      <c r="K107" s="5"/>
      <c r="L107" s="5"/>
      <c r="M107" s="54"/>
      <c r="N107" s="54"/>
      <c r="O107" s="54"/>
      <c r="P107" s="54"/>
      <c r="Q107" s="55"/>
      <c r="R107" s="56"/>
      <c r="S107" s="56"/>
      <c r="T107" s="56"/>
      <c r="U107" s="56"/>
      <c r="V107" s="56"/>
      <c r="X107" s="5"/>
    </row>
    <row r="108" ht="74" customHeight="1" spans="1:24">
      <c r="J108" s="53"/>
      <c r="K108" s="5"/>
      <c r="L108" s="5"/>
      <c r="M108" s="54"/>
      <c r="N108" s="54"/>
      <c r="O108" s="54"/>
      <c r="P108" s="54"/>
      <c r="Q108" s="55"/>
      <c r="R108" s="56"/>
      <c r="S108" s="56"/>
      <c r="T108" s="56"/>
      <c r="U108" s="56"/>
      <c r="V108" s="56"/>
      <c r="X108" s="5"/>
    </row>
    <row r="109" ht="74" customHeight="1" spans="1:24">
      <c r="J109" s="53"/>
      <c r="K109" s="5"/>
      <c r="L109" s="5"/>
      <c r="M109" s="54"/>
      <c r="N109" s="54"/>
      <c r="O109" s="54"/>
      <c r="P109" s="54"/>
      <c r="Q109" s="55"/>
      <c r="R109" s="56"/>
      <c r="S109" s="56"/>
      <c r="T109" s="56"/>
      <c r="U109" s="56"/>
      <c r="V109" s="56"/>
      <c r="X109" s="5"/>
    </row>
    <row r="110" ht="74" customHeight="1" spans="1:24">
      <c r="J110" s="53"/>
      <c r="K110" s="5"/>
      <c r="L110" s="5"/>
      <c r="M110" s="54"/>
      <c r="N110" s="54"/>
      <c r="O110" s="54"/>
      <c r="P110" s="54"/>
      <c r="Q110" s="55"/>
      <c r="R110" s="56"/>
      <c r="S110" s="56"/>
      <c r="T110" s="56"/>
      <c r="U110" s="56"/>
      <c r="V110" s="56"/>
      <c r="X110" s="5"/>
    </row>
    <row r="111" ht="74" customHeight="1" spans="1:24">
      <c r="J111" s="53"/>
      <c r="K111" s="5"/>
      <c r="L111" s="5"/>
      <c r="M111" s="54"/>
      <c r="N111" s="54"/>
      <c r="O111" s="54"/>
      <c r="P111" s="54"/>
      <c r="Q111" s="55"/>
      <c r="R111" s="56"/>
      <c r="S111" s="56"/>
      <c r="T111" s="56"/>
      <c r="U111" s="56"/>
      <c r="V111" s="56"/>
      <c r="X111" s="5"/>
    </row>
    <row r="112" ht="74" customHeight="1"/>
    <row r="113" ht="74" customHeight="1"/>
    <row r="114" ht="74" customHeight="1"/>
    <row r="115" ht="74" customHeight="1"/>
    <row r="116" ht="74" customHeight="1"/>
    <row r="117" ht="74" customHeight="1"/>
    <row r="118" ht="74" customHeight="1"/>
  </sheetData>
  <autoFilter xmlns:etc="http://www.wps.cn/officeDocument/2017/etCustomData" ref="A7:Z73" etc:filterBottomFollowUsedRange="0">
    <extLst/>
  </autoFilter>
  <mergeCells count="28">
    <mergeCell ref="A1:Y1"/>
    <mergeCell ref="A2:X2"/>
    <mergeCell ref="K3:P3"/>
    <mergeCell ref="K4:P4"/>
    <mergeCell ref="L5:M5"/>
    <mergeCell ref="A7:I7"/>
    <mergeCell ref="A3:A6"/>
    <mergeCell ref="B3:B6"/>
    <mergeCell ref="C3:C6"/>
    <mergeCell ref="D3:D6"/>
    <mergeCell ref="E3:E6"/>
    <mergeCell ref="F3:F6"/>
    <mergeCell ref="G3:G6"/>
    <mergeCell ref="H3:H6"/>
    <mergeCell ref="I3:I6"/>
    <mergeCell ref="J3:J6"/>
    <mergeCell ref="K5:K6"/>
    <mergeCell ref="O5:O6"/>
    <mergeCell ref="P5:P6"/>
    <mergeCell ref="Q3:Q6"/>
    <mergeCell ref="R3:R6"/>
    <mergeCell ref="S3:S6"/>
    <mergeCell ref="T3:T6"/>
    <mergeCell ref="U3:U6"/>
    <mergeCell ref="V3:V6"/>
    <mergeCell ref="W3:W6"/>
    <mergeCell ref="X3:X6"/>
    <mergeCell ref="Y3:Y6"/>
  </mergeCells>
  <printOptions horizontalCentered="1"/>
  <pageMargins left="0.432638888888889" right="0.314583333333333" top="0.550694444444444" bottom="0.275" header="0.432638888888889" footer="0.314583333333333"/>
  <pageSetup paperSize="9" scale="58" fitToHeight="0" orientation="landscape" horizontalDpi="600"/>
  <headerFooter/>
  <rowBreaks count="5" manualBreakCount="5">
    <brk id="75" max="16383" man="1"/>
    <brk id="103" max="16383" man="1"/>
    <brk id="163" max="16383" man="1"/>
    <brk id="163" max="16383" man="1"/>
    <brk id="1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项目计划分类汇总表</vt:lpstr>
      <vt:lpstr>2025年项目 (巩固任务资金)</vt:lpstr>
      <vt:lpstr>2025年项目 (巩固任务资金)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KJ</cp:lastModifiedBy>
  <dcterms:created xsi:type="dcterms:W3CDTF">2018-04-28T02:50:00Z</dcterms:created>
  <cp:lastPrinted>2018-10-09T09:33:00Z</cp:lastPrinted>
  <dcterms:modified xsi:type="dcterms:W3CDTF">2026-02-05T03:25:39Z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516D23550657469D8DF663D88B9F278D_13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